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рограмма ЖКХ\Округ\"/>
    </mc:Choice>
  </mc:AlternateContent>
  <bookViews>
    <workbookView xWindow="0" yWindow="0" windowWidth="19200" windowHeight="10260"/>
  </bookViews>
  <sheets>
    <sheet name="1" sheetId="1" r:id="rId1"/>
    <sheet name="Лист1" sheetId="4" r:id="rId2"/>
  </sheets>
  <definedNames>
    <definedName name="_xlnm.Print_Area" localSheetId="0">'1'!$A$1:$AM$68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47" i="1" l="1"/>
  <c r="AG47" i="1" l="1"/>
  <c r="AL41" i="1" l="1"/>
  <c r="AL38" i="1"/>
  <c r="AL37" i="1"/>
  <c r="AF34" i="1"/>
  <c r="AL44" i="1"/>
  <c r="AL35" i="1"/>
  <c r="AN35" i="1" s="1"/>
  <c r="AL46" i="1" l="1"/>
  <c r="AL43" i="1"/>
  <c r="AL40" i="1"/>
  <c r="AL45" i="1" l="1"/>
  <c r="AL42" i="1"/>
  <c r="AL39" i="1"/>
  <c r="AL36" i="1"/>
  <c r="AG50" i="1" l="1"/>
  <c r="AL56" i="1" l="1"/>
  <c r="AL58" i="1"/>
  <c r="AL60" i="1"/>
  <c r="F22" i="4"/>
  <c r="AL21" i="1" l="1"/>
  <c r="AL24" i="1"/>
  <c r="AL33" i="1"/>
  <c r="AL32" i="1"/>
  <c r="AL31" i="1"/>
  <c r="AL30" i="1"/>
  <c r="AL28" i="1"/>
  <c r="AL27" i="1"/>
  <c r="AL52" i="1"/>
  <c r="AL51" i="1"/>
  <c r="AK50" i="1"/>
  <c r="AK48" i="1" s="1"/>
  <c r="AK47" i="1" s="1"/>
  <c r="AJ50" i="1"/>
  <c r="AJ48" i="1" s="1"/>
  <c r="AJ47" i="1" s="1"/>
  <c r="AI50" i="1"/>
  <c r="AI48" i="1" s="1"/>
  <c r="AI47" i="1" s="1"/>
  <c r="AH50" i="1"/>
  <c r="AH48" i="1" s="1"/>
  <c r="AH47" i="1" s="1"/>
  <c r="AG48" i="1"/>
  <c r="AK66" i="1" l="1"/>
  <c r="AJ66" i="1"/>
  <c r="AI66" i="1"/>
  <c r="AH66" i="1"/>
  <c r="AG66" i="1"/>
  <c r="AF66" i="1" l="1"/>
  <c r="AF50" i="1"/>
  <c r="AF48" i="1" s="1"/>
  <c r="AK29" i="1"/>
  <c r="AK26" i="1"/>
  <c r="AJ29" i="1"/>
  <c r="AJ26" i="1"/>
  <c r="AI29" i="1"/>
  <c r="AI26" i="1"/>
  <c r="AH29" i="1"/>
  <c r="AH26" i="1"/>
  <c r="AG29" i="1"/>
  <c r="AG26" i="1"/>
  <c r="AF29" i="1"/>
  <c r="AL29" i="1" s="1"/>
  <c r="AF26" i="1"/>
  <c r="AK18" i="1"/>
  <c r="AG18" i="1"/>
  <c r="AJ18" i="1" l="1"/>
  <c r="AL26" i="1"/>
  <c r="AL19" i="1"/>
  <c r="AF18" i="1"/>
  <c r="AH18" i="1"/>
  <c r="AL20" i="1"/>
  <c r="AL50" i="1"/>
  <c r="AI18" i="1"/>
  <c r="AG25" i="1"/>
  <c r="AG17" i="1" s="1"/>
  <c r="AG14" i="1" s="1"/>
  <c r="AI25" i="1"/>
  <c r="AK25" i="1"/>
  <c r="AK17" i="1" s="1"/>
  <c r="AK14" i="1" s="1"/>
  <c r="AF25" i="1"/>
  <c r="AH25" i="1"/>
  <c r="AJ25" i="1"/>
  <c r="AF17" i="1" l="1"/>
  <c r="AF14" i="1" s="1"/>
  <c r="AI17" i="1"/>
  <c r="AI14" i="1" s="1"/>
  <c r="AH17" i="1"/>
  <c r="AH14" i="1" s="1"/>
  <c r="AJ17" i="1"/>
  <c r="AJ14" i="1" s="1"/>
  <c r="AL18" i="1"/>
  <c r="AL25" i="1"/>
  <c r="AL48" i="1"/>
  <c r="AL47" i="1"/>
  <c r="AL14" i="1" l="1"/>
  <c r="I22" i="4"/>
  <c r="AL17" i="1"/>
</calcChain>
</file>

<file path=xl/sharedStrings.xml><?xml version="1.0" encoding="utf-8"?>
<sst xmlns="http://schemas.openxmlformats.org/spreadsheetml/2006/main" count="223" uniqueCount="95">
  <si>
    <t xml:space="preserve">Характеристика муниципальной программы </t>
  </si>
  <si>
    <t>Принятые обозначения и сокращения:</t>
  </si>
  <si>
    <t>3. Задача - задача подпрограммы.</t>
  </si>
  <si>
    <t>4. Мероприятие - мероприятие подпрограммы.</t>
  </si>
  <si>
    <t xml:space="preserve">Коды бюджетной классификации </t>
  </si>
  <si>
    <t xml:space="preserve">Дополнительный аналитический код </t>
  </si>
  <si>
    <t>Цели программы, подпрограммы, задачи  подпрограммы, мероприятия подпрограммы, административные мероприятия и их показатели</t>
  </si>
  <si>
    <t>Единица  измерения</t>
  </si>
  <si>
    <t>Степень влияния выполнения подпрограммы на реализацию программы в целом (при решении задачи подпрограммы на реализацию подпрограммы), %</t>
  </si>
  <si>
    <t>Финансовый год предшествующий реализации программы, (N-1) год</t>
  </si>
  <si>
    <t>Целевое (суммарное) значение показателя</t>
  </si>
  <si>
    <t>код администратора программ</t>
  </si>
  <si>
    <t>раздел</t>
  </si>
  <si>
    <t>подраздел</t>
  </si>
  <si>
    <t>классификация целевой статьи расходов бюджета</t>
  </si>
  <si>
    <t>код вида расходов</t>
  </si>
  <si>
    <t>программа</t>
  </si>
  <si>
    <t>подпрограмма</t>
  </si>
  <si>
    <t>цель программы</t>
  </si>
  <si>
    <t>задача подпрограммы</t>
  </si>
  <si>
    <t xml:space="preserve">мероприятие (подпрограммы или административное)
</t>
  </si>
  <si>
    <t>номер показателя</t>
  </si>
  <si>
    <t>значение</t>
  </si>
  <si>
    <t>год достижения</t>
  </si>
  <si>
    <t>вид мероприятия</t>
  </si>
  <si>
    <t xml:space="preserve">подвид мероприятия
</t>
  </si>
  <si>
    <t>закон Тверской области</t>
  </si>
  <si>
    <t>x</t>
  </si>
  <si>
    <t>тыс.руб.</t>
  </si>
  <si>
    <t>х</t>
  </si>
  <si>
    <t>0</t>
  </si>
  <si>
    <t>Показатель 001  Доля  населения улучшившего жилищные   условия  в  общей численности  населения, состоящего на  учете  в качестве нуждающегося в улучшении  жилищных   условий</t>
  </si>
  <si>
    <t>%</t>
  </si>
  <si>
    <t>Мероприятие 1.004 Организация управления многоквартирными домами</t>
  </si>
  <si>
    <t>да/нет</t>
  </si>
  <si>
    <t>да</t>
  </si>
  <si>
    <t>Показатель002   Обеспечение деятельности  организаций коммунального комплекса</t>
  </si>
  <si>
    <t>шт.</t>
  </si>
  <si>
    <t>S</t>
  </si>
  <si>
    <t>Б</t>
  </si>
  <si>
    <t>Задача 1 Подпрограммы 2 "Создание наиболее благоприятной и комфортной среды для проживания граждан"</t>
  </si>
  <si>
    <t>Показатель  001  "Обеспечение чистоты и порядка на территории памятников воинской славы"</t>
  </si>
  <si>
    <t>Показатель  002  «Ликвидация несанкционированных свалок бытового мусора»</t>
  </si>
  <si>
    <t xml:space="preserve">Задача 3 Подпрограммы 2 «Организация и содержание мест захоронения» </t>
  </si>
  <si>
    <t>га</t>
  </si>
  <si>
    <t>4</t>
  </si>
  <si>
    <t>"Развитие ЖКХ в Краснохолмском муниципальном округе Тверской области на 2021 - 2026 годы"</t>
  </si>
  <si>
    <t>1. Программа- муниципальная программа "Развитие ЖКХ в Краснохолмском муниципальном округе Тверской области на 2021 - 2026 годы"</t>
  </si>
  <si>
    <t xml:space="preserve">Администратор муниципальной  программы Администрация  Краснохолмского муниципального округа Тверской области </t>
  </si>
  <si>
    <t>2. Подпрограмма - подпрограмма:  1 «Жилищно – коммунальное хозяйство Краснохолмского муниципального округа Тверской области»;  2 "Благоустройство Краснохолмского муниципального округа Тверской области"</t>
  </si>
  <si>
    <t>Подпрограмма 1 «Жилищно – коммунальное хозяйство Краснохолмского муниципального округа Тверской области»</t>
  </si>
  <si>
    <t>Подпрограмма 2 «Благоустройство Краснохолмского муниципального округа Тверской области »</t>
  </si>
  <si>
    <t xml:space="preserve">Цели программы 
1 Создание условий для проведения капитального ремонта муниципального жилого фонда Краснохолмского муниципального округа Тверской области 
2 Совершенствование системы благоустройства (обеспечение работы уличного освещения,  организация и содержание мест захоронения, ликвидация несанкционированных свалок бытового мусора) Краснохолмского муниципального округа Тверской области .
3 Создание наиболее благоприятной и комфортной среды для проживания граждан.
</t>
  </si>
  <si>
    <t xml:space="preserve">Мероприятие3.001     Содержание кладбища </t>
  </si>
  <si>
    <t>Показатель 009 Обеспечение чистоты и порядка на территории кладбищ</t>
  </si>
  <si>
    <t>Программа  "Развитие ЖКХ в Краснохолмском муниципальном округе Тверской области на 2021 - 2026 годы"</t>
  </si>
  <si>
    <t>Задача 2 "Мероприятия в области коммунального хозяйства "</t>
  </si>
  <si>
    <t>Мероприятие 1.001 "Расходы в области коммунального хозяйства" (кап.ремонты и т.д)</t>
  </si>
  <si>
    <t>Расходы в области коммунального хозяйства по отделу по работе с территориями и АПК</t>
  </si>
  <si>
    <t>Расходы в области коммунального хозяйства по отделу городского хозяйства</t>
  </si>
  <si>
    <t>Мероприятие 1.002 "Расходы в области коммунального хозяйства " (текущие ремонты и   обслуживание)</t>
  </si>
  <si>
    <t>Расходы в области коммунального хозяйства по отделу по работе с территориями и АПК (водокачка)</t>
  </si>
  <si>
    <t xml:space="preserve">Мероприятие  2.003 «Обеспечение работы уличного освещения" </t>
  </si>
  <si>
    <t xml:space="preserve">Задача 1 Подпрограммы 3 «Расходы на обеспечение отдела по работе с территориями и АПК   по  пожарной безопасности МО </t>
  </si>
  <si>
    <t xml:space="preserve">Подпрограмма 3 « Обеспечение пожарной безопасности МО на территориях  АПК » </t>
  </si>
  <si>
    <t>Задача1 Подпрограммы 1 "Содержание муниципального жилого фонда "</t>
  </si>
  <si>
    <t>Подпрограммы
 1 «Жилищно – коммунальное хозяйство Краснохолмского муниципального округа Тверской области 
 2 Благоустройство Краснохолмского муниципального округа Тверской области            3Обеспечение пожарной безопасности МО на территориях  АПК</t>
  </si>
  <si>
    <t xml:space="preserve">Мероприятие 1.001   Изготовление проектно-сметной документации и проведение капитального ремонта муниципального жилого фонда  </t>
  </si>
  <si>
    <t xml:space="preserve">Мероприятие 1.002  Изготовление проектно-сметной документации и проведение  текущего ремонта муниципального жилого фонда  </t>
  </si>
  <si>
    <t>Мероприятие 1.003  "Взносы на капитальный ремонт объектов муниципальной  собственности</t>
  </si>
  <si>
    <t xml:space="preserve">Задача2 Подпрограммы 2  "Развитие инфраструктуры г. Красный Холм Краснохолмского муниципального округа Тверской области" </t>
  </si>
  <si>
    <t xml:space="preserve">Мероприятие 2.001 "Совершенствование системы благоустройства Краснохолмского муниципального округа Тверской области" </t>
  </si>
  <si>
    <t>Расходы в области благоустройства в Краснохолмском муниципальном округе</t>
  </si>
  <si>
    <t>Расходы в области  благоустройства территорий</t>
  </si>
  <si>
    <t xml:space="preserve">Мероприятие 1.003 Развитие системы газоснабжения населенных пунктов Тверской области. Внутрипоселковые газовые сети по г. Красный Холм </t>
  </si>
  <si>
    <t>Мероприятие 1: Расходы на обеспечение пожарной безопасности</t>
  </si>
  <si>
    <r>
      <t xml:space="preserve">Показатель   003 </t>
    </r>
    <r>
      <rPr>
        <b/>
        <sz val="12"/>
        <rFont val="Times New Roman"/>
        <family val="1"/>
        <charset val="204"/>
      </rPr>
      <t>"</t>
    </r>
    <r>
      <rPr>
        <sz val="12"/>
        <rFont val="Times New Roman"/>
        <family val="1"/>
        <charset val="204"/>
      </rPr>
      <t>Сбор и транспортировка твердых коммунальных отходов»</t>
    </r>
  </si>
  <si>
    <t>Мероприятие 1.004 Расходы на реализациюППМИ за счет средств местного бюджета , поступлений от юр.лиц и вкладов граждан по объекту «Устройство уличного освещения в г. Красный Холм Тверской области, 2 этап»</t>
  </si>
  <si>
    <t>Мероприятие 1.005 Расходы на реализацию ППМИ за счет средств, полученных из обл-го бюджета на реализацию мероприятий по обращениям, поступающим к депутатам Зак Собрания ТО по объекту «Устройство уличного освещения в г. Красный Холм Тверской области, 2 этап»</t>
  </si>
  <si>
    <t>Мероприятие 1.006 Расходы на реализациюППМИ за счет средств местного бюджета , поступлений от юр.лиц и вкладов граждан по объекту «Строительство колодцев в д. Ульянино и д. Костино Лихачевского с/п Краснохолмского района Тверской области»</t>
  </si>
  <si>
    <t>Мероприятие 1.007 Расходы на реализацию ППМИ за счет средств, полученных из обл-го бюджета на реализацию мероприятий по обращениям, поступающим к депутатам Зак Собрания ТО по объекту «Строительство колодцев в д. Ульянино и д. Костино Лихачевского с/п Краснохолмского района Тверской области»</t>
  </si>
  <si>
    <t>Мероприятие 1.008 Расходы на реализациюППМИ за счет средств местного бюджета , поступлений от юр.лиц и вкладов граждан по объекту «Устройство уличного освещения в д. Поляны, д. Бекрень Глебенского сельского поселения, Краснохолмского района Тверской области»</t>
  </si>
  <si>
    <t>Мероприятие 1.009 Расходы на реализацию ППМИ за счет средств, полученных из обл-го бюджета на реализацию мероприятий по обращениям, поступающим к депутатам Зак Собрания ТО по объекту «Устройство уличного освещения в д. Поляны, д. Бекрень Глебенского сельского поселения, Краснохолмского района Тверской области»</t>
  </si>
  <si>
    <t>Мероприятие 1.010 Расходы на реализациюППМИ за счет средств местного бюджета , поступлений от юр.лиц и вкладов граждан по объекту «Устройство колодцев питьевой воды в дер. Большое Рагозино, дома № 45, 50, 51, 57, 76, 86 и в дер. Желобни, дом 21 Барбинского сельского поселения Краснохолмского района Тверской области»</t>
  </si>
  <si>
    <t>Мероприятие 1.011 Расходы на реализацию ППМИ за счет средств, полученных из обл-го бюджета на реализацию мероприятий по обращениям, поступающим к депутатам Зак Собрания ТО по объекту «Устройство колодцев питьевой воды в дер. Большое Рагозино, дома № 45, 50, 51, 57, 76, 86 и в дер. Желобни, дом 21 Барбинского сельского поселения Краснохолмского района Тверской области»</t>
  </si>
  <si>
    <t>Задача 3 "Мероприятия на реализацию ППМИ округа "</t>
  </si>
  <si>
    <t xml:space="preserve"> Мерлоприятие 1.004 Расходы на реализацию ППМИ за счет средств, полученных из обл-го бюджета на реализацию мероприятий по обращениям, поступающим к депутатам Зак Собрания ТО по объекту «Устройство уличного освещения в г. Красный Холм Тверской области, 2 этап»</t>
  </si>
  <si>
    <t xml:space="preserve"> Мероприятие 1. Расходы на реализациюППМИ за счет средств областного бюджета  по объекту «Строительство колодцев в д. Ульянино и д. Костино Лихачевского с/п Краснохолмского района Тверской области»</t>
  </si>
  <si>
    <t xml:space="preserve">Мероприятие 1.Расходы на реализациюППМИ за счет средств областного бюджета по объекту «Устройство уличного освещения в д. Поляны, д. Бекрень Глебенского сельского поселения, Краснохолмского района Тверской области»                          </t>
  </si>
  <si>
    <t>Мероприятие 1.Расходы на реализациюППМИ за счет средств областного бюджета  по объекту «Устройство колодцев питьевой воды в дер. Большое Рагозино, дома № 45, 50, 51, 57, 76, 86 и в дер. Желобни, дом 21 Барбинского сельского поселения Краснохолмского района Тверской области»</t>
  </si>
  <si>
    <t xml:space="preserve">Задача 4 "Мероприятия на реализацию ППМИ округа </t>
  </si>
  <si>
    <t>Мероприятие 4.004 Расходы на реализациюППМИ за счет средств местного бюджета , поступлений от юр.лиц и вкладов граждан по объекту "Устройство контейнерных площадок в д.Барбино Краснохолмского муниципального округа Тверской области"</t>
  </si>
  <si>
    <t>Мероприятие 4.001 Расходы на реализациюППМИ за счет средств местного бюджета , поступлений от юр.лиц и вкладов граждан по объекту  «Обустройство детской площадки, расположенной по адресу: Тверская область, г. Красный Холм, пл. Народная (сквер)»</t>
  </si>
  <si>
    <t>Мероприятие 4.004 Расходы на реализациюППМИ за счет средств местного бюджета , поступлений от юр.лиц и вкладов граждан по объекту «Устройство детской площадки, расположенной по адресу: Тверская область, Краснохолмский муниципальный округ, д. Мокрени»</t>
  </si>
  <si>
    <t>Приложение к Муниципальной программе ""Развитие ЖКХ в Краснохолмском муниципальном округе Тверской области на 2021 - 2026 годы» в редакции Постановления № 171 от 01.07.2021г.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</si>
</sst>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7" fillId="0" borderId="0" applyFont="0" applyFill="0" applyBorder="0" applyAlignment="0" applyProtection="0"/>
    <xf numFmtId="0" fontId="9" fillId="0" borderId="0"/>
  </cellStyleXfs>
  <cellXfs count="151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" fontId="2" fillId="2" borderId="0" xfId="0" applyNumberFormat="1" applyFont="1" applyFill="1" applyAlignment="1">
      <alignment horizontal="left" vertical="top" wrapText="1"/>
    </xf>
    <xf numFmtId="1" fontId="2" fillId="0" borderId="0" xfId="0" applyNumberFormat="1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2" fontId="2" fillId="0" borderId="0" xfId="1" applyNumberFormat="1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left" vertical="top" wrapText="1"/>
    </xf>
    <xf numFmtId="166" fontId="1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justify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2" fontId="2" fillId="0" borderId="2" xfId="1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 applyProtection="1">
      <alignment horizontal="center" vertical="center" wrapText="1"/>
      <protection locked="0"/>
    </xf>
    <xf numFmtId="166" fontId="1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166" fontId="1" fillId="2" borderId="1" xfId="1" applyNumberFormat="1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2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7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17" fillId="2" borderId="0" xfId="0" applyNumberFormat="1" applyFont="1" applyFill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ОБАС 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8"/>
  <sheetViews>
    <sheetView tabSelected="1" view="pageBreakPreview" topLeftCell="A55" zoomScale="68" zoomScaleNormal="68" zoomScaleSheetLayoutView="68" zoomScalePageLayoutView="90" workbookViewId="0">
      <selection activeCell="AF62" sqref="AF62:AF65"/>
    </sheetView>
  </sheetViews>
  <sheetFormatPr defaultColWidth="9.140625" defaultRowHeight="12.75" x14ac:dyDescent="0.25"/>
  <cols>
    <col min="1" max="3" width="2.7109375" style="2" customWidth="1"/>
    <col min="4" max="5" width="3.42578125" style="2" customWidth="1"/>
    <col min="6" max="7" width="3.140625" style="2" customWidth="1"/>
    <col min="8" max="9" width="4.28515625" style="2" customWidth="1"/>
    <col min="10" max="11" width="4.7109375" style="2" customWidth="1"/>
    <col min="12" max="13" width="3.85546875" style="2" customWidth="1"/>
    <col min="14" max="14" width="4.7109375" style="2" customWidth="1"/>
    <col min="15" max="17" width="3.140625" style="2" customWidth="1"/>
    <col min="18" max="22" width="4.42578125" style="2" customWidth="1"/>
    <col min="23" max="25" width="4.140625" style="2" customWidth="1"/>
    <col min="26" max="27" width="4.42578125" style="2" customWidth="1"/>
    <col min="28" max="28" width="48.5703125" style="54" customWidth="1"/>
    <col min="29" max="29" width="6.5703125" style="2" customWidth="1"/>
    <col min="30" max="30" width="9.7109375" style="2" customWidth="1"/>
    <col min="31" max="31" width="7.5703125" style="55" customWidth="1"/>
    <col min="32" max="32" width="11.7109375" style="56" customWidth="1"/>
    <col min="33" max="33" width="10" style="57" customWidth="1"/>
    <col min="34" max="37" width="12.140625" style="58" customWidth="1"/>
    <col min="38" max="38" width="13.42578125" style="59" customWidth="1"/>
    <col min="39" max="39" width="8" style="2" customWidth="1"/>
    <col min="40" max="16384" width="9.140625" style="2"/>
  </cols>
  <sheetData>
    <row r="1" spans="1:44" ht="30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20" t="s">
        <v>94</v>
      </c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</row>
    <row r="2" spans="1:44" s="8" customFormat="1" ht="15" customHeight="1" x14ac:dyDescent="0.25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3"/>
      <c r="AG2" s="4"/>
      <c r="AH2" s="5"/>
      <c r="AI2" s="5"/>
      <c r="AJ2" s="5"/>
      <c r="AK2" s="5"/>
      <c r="AL2" s="6"/>
      <c r="AM2" s="7"/>
    </row>
    <row r="3" spans="1:44" s="8" customFormat="1" ht="15" customHeight="1" x14ac:dyDescent="0.25">
      <c r="A3" s="121" t="s">
        <v>46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3"/>
      <c r="AG3" s="4"/>
      <c r="AH3" s="5"/>
      <c r="AI3" s="5"/>
      <c r="AJ3" s="5"/>
      <c r="AK3" s="5"/>
      <c r="AL3" s="6"/>
      <c r="AM3" s="7"/>
    </row>
    <row r="4" spans="1:44" s="8" customFormat="1" ht="12.75" customHeight="1" x14ac:dyDescent="0.25">
      <c r="A4" s="121" t="s">
        <v>48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3"/>
      <c r="AG4" s="139"/>
      <c r="AH4" s="139"/>
      <c r="AI4" s="139"/>
      <c r="AJ4" s="139"/>
      <c r="AK4" s="139"/>
      <c r="AL4" s="139"/>
      <c r="AM4" s="7"/>
    </row>
    <row r="5" spans="1:44" s="16" customFormat="1" ht="16.5" customHeight="1" x14ac:dyDescent="0.25">
      <c r="A5" s="119" t="s">
        <v>1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0"/>
      <c r="AD5" s="9"/>
      <c r="AE5" s="11"/>
      <c r="AF5" s="12"/>
      <c r="AG5" s="139"/>
      <c r="AH5" s="139"/>
      <c r="AI5" s="139"/>
      <c r="AJ5" s="139"/>
      <c r="AK5" s="139"/>
      <c r="AL5" s="139"/>
      <c r="AM5" s="9"/>
    </row>
    <row r="6" spans="1:44" s="16" customFormat="1" ht="16.5" customHeight="1" x14ac:dyDescent="0.25">
      <c r="A6" s="119" t="s">
        <v>47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</row>
    <row r="7" spans="1:44" s="16" customFormat="1" ht="16.5" customHeight="1" x14ac:dyDescent="0.25">
      <c r="A7" s="119" t="s">
        <v>49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</row>
    <row r="8" spans="1:44" s="16" customFormat="1" ht="16.5" customHeight="1" x14ac:dyDescent="0.25">
      <c r="A8" s="119" t="s">
        <v>2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9"/>
      <c r="X8" s="9"/>
      <c r="Y8" s="9"/>
      <c r="Z8" s="9"/>
      <c r="AA8" s="9"/>
      <c r="AB8" s="9"/>
      <c r="AC8" s="10"/>
      <c r="AD8" s="9"/>
      <c r="AE8" s="11"/>
      <c r="AF8" s="12"/>
      <c r="AG8" s="13"/>
      <c r="AH8" s="14"/>
      <c r="AI8" s="14"/>
      <c r="AJ8" s="14"/>
      <c r="AK8" s="14"/>
      <c r="AL8" s="15"/>
      <c r="AM8" s="9"/>
    </row>
    <row r="9" spans="1:44" s="16" customFormat="1" ht="16.5" customHeight="1" x14ac:dyDescent="0.25">
      <c r="A9" s="119" t="s">
        <v>3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9"/>
      <c r="X9" s="9"/>
      <c r="Y9" s="9"/>
      <c r="Z9" s="9"/>
      <c r="AA9" s="9"/>
      <c r="AB9" s="9"/>
      <c r="AC9" s="10"/>
      <c r="AD9" s="9"/>
      <c r="AE9" s="11"/>
      <c r="AF9" s="12"/>
      <c r="AG9" s="13"/>
      <c r="AH9" s="14"/>
      <c r="AI9" s="14"/>
      <c r="AJ9" s="14"/>
      <c r="AK9" s="14"/>
      <c r="AL9" s="15"/>
      <c r="AM9" s="9"/>
    </row>
    <row r="10" spans="1:44" ht="23.25" customHeight="1" x14ac:dyDescent="0.25">
      <c r="A10" s="118" t="s">
        <v>4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 t="s">
        <v>5</v>
      </c>
      <c r="S10" s="118"/>
      <c r="T10" s="118"/>
      <c r="U10" s="118"/>
      <c r="V10" s="118"/>
      <c r="W10" s="118"/>
      <c r="X10" s="118"/>
      <c r="Y10" s="118"/>
      <c r="Z10" s="118"/>
      <c r="AA10" s="118"/>
      <c r="AB10" s="122" t="s">
        <v>6</v>
      </c>
      <c r="AC10" s="118" t="s">
        <v>7</v>
      </c>
      <c r="AD10" s="135" t="s">
        <v>8</v>
      </c>
      <c r="AE10" s="138" t="s">
        <v>9</v>
      </c>
      <c r="AF10" s="134"/>
      <c r="AG10" s="134"/>
      <c r="AH10" s="17"/>
      <c r="AI10" s="69"/>
      <c r="AJ10" s="69"/>
      <c r="AK10" s="69"/>
      <c r="AL10" s="128" t="s">
        <v>10</v>
      </c>
      <c r="AM10" s="150"/>
    </row>
    <row r="11" spans="1:44" ht="21.75" customHeight="1" x14ac:dyDescent="0.25">
      <c r="A11" s="118" t="s">
        <v>11</v>
      </c>
      <c r="B11" s="118"/>
      <c r="C11" s="118"/>
      <c r="D11" s="128" t="s">
        <v>12</v>
      </c>
      <c r="E11" s="129"/>
      <c r="F11" s="118" t="s">
        <v>13</v>
      </c>
      <c r="G11" s="118"/>
      <c r="H11" s="118" t="s">
        <v>14</v>
      </c>
      <c r="I11" s="118"/>
      <c r="J11" s="118"/>
      <c r="K11" s="118"/>
      <c r="L11" s="118"/>
      <c r="M11" s="118"/>
      <c r="N11" s="118"/>
      <c r="O11" s="118" t="s">
        <v>15</v>
      </c>
      <c r="P11" s="118"/>
      <c r="Q11" s="118"/>
      <c r="R11" s="118" t="s">
        <v>16</v>
      </c>
      <c r="S11" s="118"/>
      <c r="T11" s="128" t="s">
        <v>17</v>
      </c>
      <c r="U11" s="122" t="s">
        <v>18</v>
      </c>
      <c r="V11" s="118" t="s">
        <v>19</v>
      </c>
      <c r="W11" s="128" t="s">
        <v>20</v>
      </c>
      <c r="X11" s="129"/>
      <c r="Y11" s="129"/>
      <c r="Z11" s="118" t="s">
        <v>21</v>
      </c>
      <c r="AA11" s="118"/>
      <c r="AB11" s="123"/>
      <c r="AC11" s="118"/>
      <c r="AD11" s="136"/>
      <c r="AE11" s="138"/>
      <c r="AF11" s="145">
        <v>2021</v>
      </c>
      <c r="AG11" s="125">
        <v>2022</v>
      </c>
      <c r="AH11" s="140">
        <v>2023</v>
      </c>
      <c r="AI11" s="140">
        <v>2024</v>
      </c>
      <c r="AJ11" s="140">
        <v>2025</v>
      </c>
      <c r="AK11" s="140">
        <v>2026</v>
      </c>
      <c r="AL11" s="118" t="s">
        <v>22</v>
      </c>
      <c r="AM11" s="118" t="s">
        <v>23</v>
      </c>
    </row>
    <row r="12" spans="1:44" ht="15" customHeight="1" x14ac:dyDescent="0.25">
      <c r="A12" s="118"/>
      <c r="B12" s="118"/>
      <c r="C12" s="118"/>
      <c r="D12" s="130"/>
      <c r="E12" s="131"/>
      <c r="F12" s="118"/>
      <c r="G12" s="118"/>
      <c r="H12" s="118" t="s">
        <v>16</v>
      </c>
      <c r="I12" s="118"/>
      <c r="J12" s="118" t="s">
        <v>17</v>
      </c>
      <c r="K12" s="118" t="s">
        <v>24</v>
      </c>
      <c r="L12" s="118" t="s">
        <v>25</v>
      </c>
      <c r="M12" s="118"/>
      <c r="N12" s="118" t="s">
        <v>26</v>
      </c>
      <c r="O12" s="118"/>
      <c r="P12" s="118"/>
      <c r="Q12" s="118"/>
      <c r="R12" s="118"/>
      <c r="S12" s="118"/>
      <c r="T12" s="130"/>
      <c r="U12" s="123"/>
      <c r="V12" s="118"/>
      <c r="W12" s="130"/>
      <c r="X12" s="131"/>
      <c r="Y12" s="131"/>
      <c r="Z12" s="118"/>
      <c r="AA12" s="118"/>
      <c r="AB12" s="123"/>
      <c r="AC12" s="118"/>
      <c r="AD12" s="136"/>
      <c r="AE12" s="138"/>
      <c r="AF12" s="146"/>
      <c r="AG12" s="126"/>
      <c r="AH12" s="141"/>
      <c r="AI12" s="141"/>
      <c r="AJ12" s="141"/>
      <c r="AK12" s="141"/>
      <c r="AL12" s="118"/>
      <c r="AM12" s="118"/>
    </row>
    <row r="13" spans="1:44" ht="81" customHeight="1" x14ac:dyDescent="0.25">
      <c r="A13" s="118"/>
      <c r="B13" s="118"/>
      <c r="C13" s="118"/>
      <c r="D13" s="132"/>
      <c r="E13" s="133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32"/>
      <c r="U13" s="124"/>
      <c r="V13" s="118"/>
      <c r="W13" s="132"/>
      <c r="X13" s="133"/>
      <c r="Y13" s="133"/>
      <c r="Z13" s="118"/>
      <c r="AA13" s="118"/>
      <c r="AB13" s="124"/>
      <c r="AC13" s="118"/>
      <c r="AD13" s="137"/>
      <c r="AE13" s="138"/>
      <c r="AF13" s="147"/>
      <c r="AG13" s="127"/>
      <c r="AH13" s="142"/>
      <c r="AI13" s="142"/>
      <c r="AJ13" s="142"/>
      <c r="AK13" s="142"/>
      <c r="AL13" s="118"/>
      <c r="AM13" s="118"/>
    </row>
    <row r="14" spans="1:44" ht="63" customHeight="1" x14ac:dyDescent="0.25">
      <c r="A14" s="18">
        <v>2</v>
      </c>
      <c r="B14" s="18">
        <v>2</v>
      </c>
      <c r="C14" s="18">
        <v>1</v>
      </c>
      <c r="D14" s="18">
        <v>0</v>
      </c>
      <c r="E14" s="18">
        <v>5</v>
      </c>
      <c r="F14" s="18">
        <v>0</v>
      </c>
      <c r="G14" s="18">
        <v>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 t="s">
        <v>27</v>
      </c>
      <c r="S14" s="18" t="s">
        <v>27</v>
      </c>
      <c r="T14" s="18" t="s">
        <v>27</v>
      </c>
      <c r="U14" s="18" t="s">
        <v>27</v>
      </c>
      <c r="V14" s="18" t="s">
        <v>27</v>
      </c>
      <c r="W14" s="18" t="s">
        <v>27</v>
      </c>
      <c r="X14" s="18" t="s">
        <v>27</v>
      </c>
      <c r="Y14" s="18" t="s">
        <v>27</v>
      </c>
      <c r="Z14" s="18" t="s">
        <v>27</v>
      </c>
      <c r="AA14" s="18" t="s">
        <v>27</v>
      </c>
      <c r="AB14" s="19" t="s">
        <v>55</v>
      </c>
      <c r="AC14" s="20" t="s">
        <v>28</v>
      </c>
      <c r="AD14" s="21">
        <v>100</v>
      </c>
      <c r="AE14" s="22"/>
      <c r="AF14" s="24">
        <f t="shared" ref="AF14:AK14" si="0">AF17+AF47+AF66</f>
        <v>110733.07000000002</v>
      </c>
      <c r="AG14" s="24">
        <f t="shared" si="0"/>
        <v>78457.099999999991</v>
      </c>
      <c r="AH14" s="24">
        <f t="shared" si="0"/>
        <v>6972.7000000000007</v>
      </c>
      <c r="AI14" s="24">
        <f t="shared" si="0"/>
        <v>6972.7000000000007</v>
      </c>
      <c r="AJ14" s="24">
        <f t="shared" si="0"/>
        <v>6972.7000000000007</v>
      </c>
      <c r="AK14" s="24">
        <f t="shared" si="0"/>
        <v>6972.7000000000007</v>
      </c>
      <c r="AL14" s="65">
        <f>AF14+AG14+AH14+AI14+AJ14+AK14</f>
        <v>217080.97000000006</v>
      </c>
      <c r="AM14" s="25">
        <v>2026</v>
      </c>
    </row>
    <row r="15" spans="1:44" ht="174.75" customHeight="1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 t="s">
        <v>27</v>
      </c>
      <c r="S15" s="18" t="s">
        <v>27</v>
      </c>
      <c r="T15" s="18" t="s">
        <v>27</v>
      </c>
      <c r="U15" s="18" t="s">
        <v>27</v>
      </c>
      <c r="V15" s="18" t="s">
        <v>27</v>
      </c>
      <c r="W15" s="18" t="s">
        <v>27</v>
      </c>
      <c r="X15" s="18" t="s">
        <v>27</v>
      </c>
      <c r="Y15" s="18" t="s">
        <v>27</v>
      </c>
      <c r="Z15" s="18" t="s">
        <v>27</v>
      </c>
      <c r="AA15" s="18" t="s">
        <v>27</v>
      </c>
      <c r="AB15" s="26" t="s">
        <v>52</v>
      </c>
      <c r="AC15" s="27" t="s">
        <v>27</v>
      </c>
      <c r="AD15" s="28" t="s">
        <v>29</v>
      </c>
      <c r="AE15" s="22" t="s">
        <v>29</v>
      </c>
      <c r="AF15" s="24"/>
      <c r="AG15" s="29" t="s">
        <v>27</v>
      </c>
      <c r="AH15" s="30" t="s">
        <v>27</v>
      </c>
      <c r="AI15" s="30"/>
      <c r="AJ15" s="30"/>
      <c r="AK15" s="30"/>
      <c r="AL15" s="65"/>
      <c r="AM15" s="25" t="s">
        <v>29</v>
      </c>
      <c r="AN15" s="31"/>
      <c r="AO15" s="32"/>
      <c r="AP15" s="33"/>
      <c r="AQ15" s="32"/>
      <c r="AR15" s="32"/>
    </row>
    <row r="16" spans="1:44" ht="132" customHeight="1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34"/>
      <c r="S16" s="34"/>
      <c r="T16" s="34" t="s">
        <v>30</v>
      </c>
      <c r="U16" s="34" t="s">
        <v>30</v>
      </c>
      <c r="V16" s="34" t="s">
        <v>30</v>
      </c>
      <c r="W16" s="34" t="s">
        <v>30</v>
      </c>
      <c r="X16" s="34" t="s">
        <v>30</v>
      </c>
      <c r="Y16" s="34" t="s">
        <v>30</v>
      </c>
      <c r="Z16" s="34" t="s">
        <v>30</v>
      </c>
      <c r="AA16" s="34" t="s">
        <v>30</v>
      </c>
      <c r="AB16" s="35" t="s">
        <v>66</v>
      </c>
      <c r="AC16" s="36" t="s">
        <v>27</v>
      </c>
      <c r="AD16" s="36" t="s">
        <v>27</v>
      </c>
      <c r="AE16" s="22" t="s">
        <v>27</v>
      </c>
      <c r="AF16" s="24"/>
      <c r="AG16" s="29" t="s">
        <v>27</v>
      </c>
      <c r="AH16" s="30" t="s">
        <v>27</v>
      </c>
      <c r="AI16" s="30"/>
      <c r="AJ16" s="30"/>
      <c r="AK16" s="30"/>
      <c r="AL16" s="65"/>
      <c r="AM16" s="37" t="s">
        <v>27</v>
      </c>
    </row>
    <row r="17" spans="1:39" ht="69.75" customHeight="1" x14ac:dyDescent="0.2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19" t="s">
        <v>50</v>
      </c>
      <c r="AC17" s="20" t="s">
        <v>28</v>
      </c>
      <c r="AD17" s="22"/>
      <c r="AE17" s="38"/>
      <c r="AF17" s="39">
        <f>AF18+AF25+AF34</f>
        <v>105549.97000000002</v>
      </c>
      <c r="AG17" s="39">
        <f t="shared" ref="AG17" si="1">AG18+AG25</f>
        <v>73386.2</v>
      </c>
      <c r="AH17" s="39">
        <f t="shared" ref="AH17" si="2">AH18+AH25</f>
        <v>1894.6</v>
      </c>
      <c r="AI17" s="39">
        <f t="shared" ref="AI17" si="3">AI18+AI25</f>
        <v>1894.6</v>
      </c>
      <c r="AJ17" s="39">
        <f t="shared" ref="AJ17" si="4">AJ18+AJ25</f>
        <v>1894.6</v>
      </c>
      <c r="AK17" s="39">
        <f t="shared" ref="AK17" si="5">AK18+AK25</f>
        <v>1894.6</v>
      </c>
      <c r="AL17" s="65">
        <f t="shared" ref="AL17:AL21" si="6">AF17+AG17+AH17+AI17+AJ17+AK17</f>
        <v>186514.57000000004</v>
      </c>
      <c r="AM17" s="25">
        <v>2026</v>
      </c>
    </row>
    <row r="18" spans="1:39" ht="39" customHeight="1" x14ac:dyDescent="0.2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71" t="s">
        <v>65</v>
      </c>
      <c r="AC18" s="70" t="s">
        <v>28</v>
      </c>
      <c r="AD18" s="22"/>
      <c r="AE18" s="38"/>
      <c r="AF18" s="39">
        <f t="shared" ref="AF18:AK18" si="7">AF19+AF20+AF21</f>
        <v>539</v>
      </c>
      <c r="AG18" s="39">
        <f t="shared" si="7"/>
        <v>539</v>
      </c>
      <c r="AH18" s="39">
        <f t="shared" si="7"/>
        <v>539</v>
      </c>
      <c r="AI18" s="39">
        <f t="shared" si="7"/>
        <v>539</v>
      </c>
      <c r="AJ18" s="39">
        <f t="shared" si="7"/>
        <v>539</v>
      </c>
      <c r="AK18" s="39">
        <f t="shared" si="7"/>
        <v>539</v>
      </c>
      <c r="AL18" s="65">
        <f t="shared" si="6"/>
        <v>3234</v>
      </c>
      <c r="AM18" s="25"/>
    </row>
    <row r="19" spans="1:39" ht="72" customHeight="1" x14ac:dyDescent="0.25">
      <c r="A19" s="68">
        <v>2</v>
      </c>
      <c r="B19" s="68">
        <v>2</v>
      </c>
      <c r="C19" s="68">
        <v>1</v>
      </c>
      <c r="D19" s="68">
        <v>0</v>
      </c>
      <c r="E19" s="68">
        <v>5</v>
      </c>
      <c r="F19" s="68">
        <v>0</v>
      </c>
      <c r="G19" s="68">
        <v>1</v>
      </c>
      <c r="H19" s="68">
        <v>1</v>
      </c>
      <c r="I19" s="68">
        <v>1</v>
      </c>
      <c r="J19" s="68">
        <v>1</v>
      </c>
      <c r="K19" s="68">
        <v>0</v>
      </c>
      <c r="L19" s="68">
        <v>1</v>
      </c>
      <c r="M19" s="68">
        <v>2</v>
      </c>
      <c r="N19" s="68">
        <v>0</v>
      </c>
      <c r="O19" s="68">
        <v>1</v>
      </c>
      <c r="P19" s="68">
        <v>0</v>
      </c>
      <c r="Q19" s="68" t="s">
        <v>39</v>
      </c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78" t="s">
        <v>67</v>
      </c>
      <c r="AC19" s="77" t="s">
        <v>28</v>
      </c>
      <c r="AD19" s="36"/>
      <c r="AE19" s="22"/>
      <c r="AF19" s="24">
        <v>200.8</v>
      </c>
      <c r="AG19" s="24">
        <v>200.8</v>
      </c>
      <c r="AH19" s="24">
        <v>200.8</v>
      </c>
      <c r="AI19" s="24">
        <v>200.8</v>
      </c>
      <c r="AJ19" s="24">
        <v>200.8</v>
      </c>
      <c r="AK19" s="24">
        <v>200.8</v>
      </c>
      <c r="AL19" s="65">
        <f t="shared" si="6"/>
        <v>1204.8</v>
      </c>
      <c r="AM19" s="25"/>
    </row>
    <row r="20" spans="1:39" ht="72" customHeight="1" x14ac:dyDescent="0.25">
      <c r="A20" s="68">
        <v>2</v>
      </c>
      <c r="B20" s="68">
        <v>2</v>
      </c>
      <c r="C20" s="68">
        <v>1</v>
      </c>
      <c r="D20" s="68">
        <v>0</v>
      </c>
      <c r="E20" s="68">
        <v>5</v>
      </c>
      <c r="F20" s="68">
        <v>0</v>
      </c>
      <c r="G20" s="68">
        <v>1</v>
      </c>
      <c r="H20" s="68">
        <v>1</v>
      </c>
      <c r="I20" s="68">
        <v>1</v>
      </c>
      <c r="J20" s="68">
        <v>1</v>
      </c>
      <c r="K20" s="68">
        <v>0</v>
      </c>
      <c r="L20" s="68">
        <v>1</v>
      </c>
      <c r="M20" s="68">
        <v>2</v>
      </c>
      <c r="N20" s="68">
        <v>0</v>
      </c>
      <c r="O20" s="68">
        <v>2</v>
      </c>
      <c r="P20" s="68">
        <v>0</v>
      </c>
      <c r="Q20" s="68" t="s">
        <v>39</v>
      </c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78" t="s">
        <v>68</v>
      </c>
      <c r="AC20" s="77" t="s">
        <v>28</v>
      </c>
      <c r="AD20" s="36"/>
      <c r="AE20" s="22"/>
      <c r="AF20" s="24">
        <v>65</v>
      </c>
      <c r="AG20" s="24">
        <v>65</v>
      </c>
      <c r="AH20" s="24">
        <v>65</v>
      </c>
      <c r="AI20" s="24">
        <v>65</v>
      </c>
      <c r="AJ20" s="24">
        <v>65</v>
      </c>
      <c r="AK20" s="24">
        <v>65</v>
      </c>
      <c r="AL20" s="65">
        <f t="shared" si="6"/>
        <v>390</v>
      </c>
      <c r="AM20" s="25"/>
    </row>
    <row r="21" spans="1:39" ht="54" customHeight="1" x14ac:dyDescent="0.25">
      <c r="A21" s="68">
        <v>2</v>
      </c>
      <c r="B21" s="68">
        <v>2</v>
      </c>
      <c r="C21" s="68">
        <v>1</v>
      </c>
      <c r="D21" s="68">
        <v>0</v>
      </c>
      <c r="E21" s="68">
        <v>5</v>
      </c>
      <c r="F21" s="68">
        <v>0</v>
      </c>
      <c r="G21" s="68">
        <v>1</v>
      </c>
      <c r="H21" s="68">
        <v>1</v>
      </c>
      <c r="I21" s="68">
        <v>1</v>
      </c>
      <c r="J21" s="68">
        <v>1</v>
      </c>
      <c r="K21" s="68">
        <v>0</v>
      </c>
      <c r="L21" s="68">
        <v>1</v>
      </c>
      <c r="M21" s="68">
        <v>2</v>
      </c>
      <c r="N21" s="68">
        <v>0</v>
      </c>
      <c r="O21" s="68">
        <v>3</v>
      </c>
      <c r="P21" s="68">
        <v>0</v>
      </c>
      <c r="Q21" s="68" t="s">
        <v>39</v>
      </c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67" t="s">
        <v>69</v>
      </c>
      <c r="AC21" s="62" t="s">
        <v>28</v>
      </c>
      <c r="AD21" s="36"/>
      <c r="AE21" s="22"/>
      <c r="AF21" s="24">
        <v>273.2</v>
      </c>
      <c r="AG21" s="24">
        <v>273.2</v>
      </c>
      <c r="AH21" s="24">
        <v>273.2</v>
      </c>
      <c r="AI21" s="24">
        <v>273.2</v>
      </c>
      <c r="AJ21" s="24">
        <v>273.2</v>
      </c>
      <c r="AK21" s="24">
        <v>273.2</v>
      </c>
      <c r="AL21" s="65">
        <f t="shared" si="6"/>
        <v>1639.2</v>
      </c>
      <c r="AM21" s="25"/>
    </row>
    <row r="22" spans="1:39" s="7" customFormat="1" ht="55.5" customHeight="1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60" t="s">
        <v>31</v>
      </c>
      <c r="AC22" s="40" t="s">
        <v>32</v>
      </c>
      <c r="AD22" s="40"/>
      <c r="AE22" s="40"/>
      <c r="AF22" s="42"/>
      <c r="AG22" s="43"/>
      <c r="AH22" s="44"/>
      <c r="AI22" s="44"/>
      <c r="AJ22" s="44"/>
      <c r="AK22" s="44"/>
      <c r="AL22" s="41"/>
      <c r="AM22" s="40">
        <v>2026</v>
      </c>
    </row>
    <row r="23" spans="1:39" ht="30.75" customHeight="1" x14ac:dyDescent="0.25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45" t="s">
        <v>33</v>
      </c>
      <c r="AC23" s="20" t="s">
        <v>34</v>
      </c>
      <c r="AD23" s="18"/>
      <c r="AE23" s="18"/>
      <c r="AF23" s="42" t="s">
        <v>35</v>
      </c>
      <c r="AG23" s="42" t="s">
        <v>35</v>
      </c>
      <c r="AH23" s="41" t="s">
        <v>35</v>
      </c>
      <c r="AI23" s="41"/>
      <c r="AJ23" s="41"/>
      <c r="AK23" s="41"/>
      <c r="AL23" s="41" t="s">
        <v>35</v>
      </c>
      <c r="AM23" s="25">
        <v>2026</v>
      </c>
    </row>
    <row r="24" spans="1:39" ht="30" customHeight="1" x14ac:dyDescent="0.25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45" t="s">
        <v>36</v>
      </c>
      <c r="AC24" s="20" t="s">
        <v>37</v>
      </c>
      <c r="AD24" s="18"/>
      <c r="AE24" s="18"/>
      <c r="AF24" s="43">
        <v>1</v>
      </c>
      <c r="AG24" s="46">
        <v>1</v>
      </c>
      <c r="AH24" s="47">
        <v>1</v>
      </c>
      <c r="AI24" s="47">
        <v>1</v>
      </c>
      <c r="AJ24" s="47">
        <v>1</v>
      </c>
      <c r="AK24" s="47">
        <v>1</v>
      </c>
      <c r="AL24" s="65">
        <f>AF24+AG24+AH24+AI24+AJ24+AK24</f>
        <v>6</v>
      </c>
      <c r="AM24" s="25">
        <v>2026</v>
      </c>
    </row>
    <row r="25" spans="1:39" ht="33" customHeight="1" x14ac:dyDescent="0.25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48" t="s">
        <v>56</v>
      </c>
      <c r="AC25" s="18" t="s">
        <v>28</v>
      </c>
      <c r="AD25" s="36"/>
      <c r="AE25" s="22"/>
      <c r="AF25" s="81">
        <f t="shared" ref="AF25:AK25" si="8">AF26+AF29+AF32+AF33</f>
        <v>100825.40000000001</v>
      </c>
      <c r="AG25" s="42">
        <f t="shared" si="8"/>
        <v>72847.199999999997</v>
      </c>
      <c r="AH25" s="42">
        <f t="shared" si="8"/>
        <v>1355.6</v>
      </c>
      <c r="AI25" s="42">
        <f t="shared" si="8"/>
        <v>1355.6</v>
      </c>
      <c r="AJ25" s="42">
        <f t="shared" si="8"/>
        <v>1355.6</v>
      </c>
      <c r="AK25" s="42">
        <f t="shared" si="8"/>
        <v>1355.6</v>
      </c>
      <c r="AL25" s="65">
        <f t="shared" ref="AL25:AL48" si="9">AF25+AG25+AH25+AI25+AJ25+AK25</f>
        <v>179095.00000000003</v>
      </c>
      <c r="AM25" s="25">
        <v>2026</v>
      </c>
    </row>
    <row r="26" spans="1:39" ht="46.5" customHeight="1" x14ac:dyDescent="0.25">
      <c r="A26" s="68">
        <v>2</v>
      </c>
      <c r="B26" s="68">
        <v>2</v>
      </c>
      <c r="C26" s="68">
        <v>1</v>
      </c>
      <c r="D26" s="68">
        <v>0</v>
      </c>
      <c r="E26" s="68">
        <v>5</v>
      </c>
      <c r="F26" s="68">
        <v>0</v>
      </c>
      <c r="G26" s="68">
        <v>2</v>
      </c>
      <c r="H26" s="68">
        <v>1</v>
      </c>
      <c r="I26" s="68">
        <v>1</v>
      </c>
      <c r="J26" s="68">
        <v>1</v>
      </c>
      <c r="K26" s="68">
        <v>0</v>
      </c>
      <c r="L26" s="68">
        <v>2</v>
      </c>
      <c r="M26" s="68">
        <v>2</v>
      </c>
      <c r="N26" s="68">
        <v>0</v>
      </c>
      <c r="O26" s="68">
        <v>1</v>
      </c>
      <c r="P26" s="68">
        <v>0</v>
      </c>
      <c r="Q26" s="68" t="s">
        <v>39</v>
      </c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64" t="s">
        <v>57</v>
      </c>
      <c r="AC26" s="62" t="s">
        <v>28</v>
      </c>
      <c r="AD26" s="36"/>
      <c r="AE26" s="22"/>
      <c r="AF26" s="42">
        <f t="shared" ref="AF26:AK26" si="10">AF27+AF28</f>
        <v>756.4</v>
      </c>
      <c r="AG26" s="42">
        <f t="shared" si="10"/>
        <v>756.4</v>
      </c>
      <c r="AH26" s="42">
        <f t="shared" si="10"/>
        <v>756.4</v>
      </c>
      <c r="AI26" s="42">
        <f t="shared" si="10"/>
        <v>756.4</v>
      </c>
      <c r="AJ26" s="42">
        <f t="shared" si="10"/>
        <v>756.4</v>
      </c>
      <c r="AK26" s="42">
        <f t="shared" si="10"/>
        <v>756.4</v>
      </c>
      <c r="AL26" s="65">
        <f t="shared" si="9"/>
        <v>4538.3999999999996</v>
      </c>
      <c r="AM26" s="25"/>
    </row>
    <row r="27" spans="1:39" ht="42.75" customHeight="1" x14ac:dyDescent="0.25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40" t="s">
        <v>59</v>
      </c>
      <c r="AC27" s="66"/>
      <c r="AD27" s="36"/>
      <c r="AE27" s="22"/>
      <c r="AF27" s="24">
        <v>286.39999999999998</v>
      </c>
      <c r="AG27" s="24">
        <v>286.39999999999998</v>
      </c>
      <c r="AH27" s="24">
        <v>286.39999999999998</v>
      </c>
      <c r="AI27" s="24">
        <v>286.39999999999998</v>
      </c>
      <c r="AJ27" s="24">
        <v>286.39999999999998</v>
      </c>
      <c r="AK27" s="24">
        <v>286.39999999999998</v>
      </c>
      <c r="AL27" s="65">
        <f t="shared" si="9"/>
        <v>1718.4</v>
      </c>
      <c r="AM27" s="25"/>
    </row>
    <row r="28" spans="1:39" ht="42.75" customHeight="1" x14ac:dyDescent="0.25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74" t="s">
        <v>58</v>
      </c>
      <c r="AC28" s="66"/>
      <c r="AD28" s="36"/>
      <c r="AE28" s="22"/>
      <c r="AF28" s="24">
        <v>470</v>
      </c>
      <c r="AG28" s="24">
        <v>470</v>
      </c>
      <c r="AH28" s="24">
        <v>470</v>
      </c>
      <c r="AI28" s="24">
        <v>470</v>
      </c>
      <c r="AJ28" s="24">
        <v>470</v>
      </c>
      <c r="AK28" s="24">
        <v>470</v>
      </c>
      <c r="AL28" s="65">
        <f t="shared" si="9"/>
        <v>2820</v>
      </c>
      <c r="AM28" s="25"/>
    </row>
    <row r="29" spans="1:39" ht="45" customHeight="1" x14ac:dyDescent="0.25">
      <c r="A29" s="68">
        <v>2</v>
      </c>
      <c r="B29" s="68">
        <v>2</v>
      </c>
      <c r="C29" s="68">
        <v>1</v>
      </c>
      <c r="D29" s="68">
        <v>0</v>
      </c>
      <c r="E29" s="68">
        <v>5</v>
      </c>
      <c r="F29" s="68">
        <v>0</v>
      </c>
      <c r="G29" s="68">
        <v>2</v>
      </c>
      <c r="H29" s="68">
        <v>1</v>
      </c>
      <c r="I29" s="68">
        <v>1</v>
      </c>
      <c r="J29" s="68">
        <v>1</v>
      </c>
      <c r="K29" s="68">
        <v>0</v>
      </c>
      <c r="L29" s="68">
        <v>2</v>
      </c>
      <c r="M29" s="68">
        <v>2</v>
      </c>
      <c r="N29" s="68">
        <v>0</v>
      </c>
      <c r="O29" s="68">
        <v>2</v>
      </c>
      <c r="P29" s="68">
        <v>0</v>
      </c>
      <c r="Q29" s="68" t="s">
        <v>39</v>
      </c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75" t="s">
        <v>60</v>
      </c>
      <c r="AC29" s="122" t="s">
        <v>28</v>
      </c>
      <c r="AD29" s="36"/>
      <c r="AE29" s="22"/>
      <c r="AF29" s="24">
        <f t="shared" ref="AF29:AK29" si="11">AF30+AF31</f>
        <v>599.20000000000005</v>
      </c>
      <c r="AG29" s="24">
        <f t="shared" si="11"/>
        <v>599.20000000000005</v>
      </c>
      <c r="AH29" s="24">
        <f t="shared" si="11"/>
        <v>599.20000000000005</v>
      </c>
      <c r="AI29" s="24">
        <f t="shared" si="11"/>
        <v>599.20000000000005</v>
      </c>
      <c r="AJ29" s="24">
        <f t="shared" si="11"/>
        <v>599.20000000000005</v>
      </c>
      <c r="AK29" s="24">
        <f t="shared" si="11"/>
        <v>599.20000000000005</v>
      </c>
      <c r="AL29" s="65">
        <f t="shared" si="9"/>
        <v>3595.2</v>
      </c>
      <c r="AM29" s="25"/>
    </row>
    <row r="30" spans="1:39" ht="29.25" customHeight="1" x14ac:dyDescent="0.25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 t="s">
        <v>59</v>
      </c>
      <c r="AC30" s="123"/>
      <c r="AD30" s="36"/>
      <c r="AE30" s="22"/>
      <c r="AF30" s="24">
        <v>497.2</v>
      </c>
      <c r="AG30" s="24">
        <v>497.2</v>
      </c>
      <c r="AH30" s="24">
        <v>497.2</v>
      </c>
      <c r="AI30" s="24">
        <v>497.2</v>
      </c>
      <c r="AJ30" s="24">
        <v>497.2</v>
      </c>
      <c r="AK30" s="24">
        <v>497.2</v>
      </c>
      <c r="AL30" s="65">
        <f t="shared" si="9"/>
        <v>2983.2</v>
      </c>
      <c r="AM30" s="25"/>
    </row>
    <row r="31" spans="1:39" ht="45.75" customHeight="1" x14ac:dyDescent="0.25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74" t="s">
        <v>61</v>
      </c>
      <c r="AC31" s="124"/>
      <c r="AD31" s="36"/>
      <c r="AE31" s="22"/>
      <c r="AF31" s="24">
        <v>102</v>
      </c>
      <c r="AG31" s="24">
        <v>102</v>
      </c>
      <c r="AH31" s="24">
        <v>102</v>
      </c>
      <c r="AI31" s="24">
        <v>102</v>
      </c>
      <c r="AJ31" s="24">
        <v>102</v>
      </c>
      <c r="AK31" s="24">
        <v>102</v>
      </c>
      <c r="AL31" s="65">
        <f t="shared" si="9"/>
        <v>612</v>
      </c>
      <c r="AM31" s="25">
        <v>2026</v>
      </c>
    </row>
    <row r="32" spans="1:39" ht="32.25" customHeight="1" x14ac:dyDescent="0.25">
      <c r="A32" s="91">
        <v>2</v>
      </c>
      <c r="B32" s="91">
        <v>2</v>
      </c>
      <c r="C32" s="91">
        <v>1</v>
      </c>
      <c r="D32" s="91">
        <v>0</v>
      </c>
      <c r="E32" s="91">
        <v>5</v>
      </c>
      <c r="F32" s="91">
        <v>0</v>
      </c>
      <c r="G32" s="91">
        <v>2</v>
      </c>
      <c r="H32" s="91">
        <v>1</v>
      </c>
      <c r="I32" s="91">
        <v>1</v>
      </c>
      <c r="J32" s="91">
        <v>1</v>
      </c>
      <c r="K32" s="91">
        <v>0</v>
      </c>
      <c r="L32" s="91">
        <v>2</v>
      </c>
      <c r="M32" s="91">
        <v>1</v>
      </c>
      <c r="N32" s="91">
        <v>0</v>
      </c>
      <c r="O32" s="91">
        <v>1</v>
      </c>
      <c r="P32" s="91">
        <v>0</v>
      </c>
      <c r="Q32" s="91">
        <v>0</v>
      </c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148" t="s">
        <v>74</v>
      </c>
      <c r="AC32" s="105" t="s">
        <v>28</v>
      </c>
      <c r="AD32" s="111"/>
      <c r="AE32" s="112"/>
      <c r="AF32" s="24">
        <v>96485.7</v>
      </c>
      <c r="AG32" s="24">
        <v>69346.899999999994</v>
      </c>
      <c r="AH32" s="24">
        <v>0</v>
      </c>
      <c r="AI32" s="24">
        <v>0</v>
      </c>
      <c r="AJ32" s="24">
        <v>0</v>
      </c>
      <c r="AK32" s="24">
        <v>0</v>
      </c>
      <c r="AL32" s="65">
        <f t="shared" si="9"/>
        <v>165832.59999999998</v>
      </c>
      <c r="AM32" s="61">
        <v>2026</v>
      </c>
    </row>
    <row r="33" spans="1:40" ht="27.75" customHeight="1" x14ac:dyDescent="0.25">
      <c r="A33" s="91">
        <v>2</v>
      </c>
      <c r="B33" s="91">
        <v>2</v>
      </c>
      <c r="C33" s="91">
        <v>1</v>
      </c>
      <c r="D33" s="91">
        <v>0</v>
      </c>
      <c r="E33" s="91">
        <v>5</v>
      </c>
      <c r="F33" s="91">
        <v>0</v>
      </c>
      <c r="G33" s="91">
        <v>2</v>
      </c>
      <c r="H33" s="91">
        <v>1</v>
      </c>
      <c r="I33" s="91">
        <v>1</v>
      </c>
      <c r="J33" s="91">
        <v>1</v>
      </c>
      <c r="K33" s="91">
        <v>0</v>
      </c>
      <c r="L33" s="91">
        <v>2</v>
      </c>
      <c r="M33" s="91" t="s">
        <v>38</v>
      </c>
      <c r="N33" s="91">
        <v>0</v>
      </c>
      <c r="O33" s="91">
        <v>1</v>
      </c>
      <c r="P33" s="91">
        <v>0</v>
      </c>
      <c r="Q33" s="91" t="s">
        <v>39</v>
      </c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149"/>
      <c r="AC33" s="88" t="s">
        <v>28</v>
      </c>
      <c r="AD33" s="36"/>
      <c r="AE33" s="22"/>
      <c r="AF33" s="24">
        <v>2984.1</v>
      </c>
      <c r="AG33" s="24">
        <v>2144.6999999999998</v>
      </c>
      <c r="AH33" s="23">
        <v>0</v>
      </c>
      <c r="AI33" s="23">
        <v>0</v>
      </c>
      <c r="AJ33" s="23">
        <v>0</v>
      </c>
      <c r="AK33" s="23">
        <v>0</v>
      </c>
      <c r="AL33" s="65">
        <f t="shared" si="9"/>
        <v>5128.7999999999993</v>
      </c>
      <c r="AM33" s="25">
        <v>2026</v>
      </c>
    </row>
    <row r="34" spans="1:40" ht="39" customHeight="1" x14ac:dyDescent="0.25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10" t="s">
        <v>85</v>
      </c>
      <c r="AC34" s="109"/>
      <c r="AD34" s="36"/>
      <c r="AE34" s="22"/>
      <c r="AF34" s="24">
        <f>AF35+AF36+AF37+AF38+AF39+AF40+AF41+AF42+AF43+AF44+AF45+AF46</f>
        <v>4185.5700000000006</v>
      </c>
      <c r="AG34" s="24">
        <v>0</v>
      </c>
      <c r="AH34" s="23">
        <v>0</v>
      </c>
      <c r="AI34" s="23">
        <v>0</v>
      </c>
      <c r="AJ34" s="23">
        <v>0</v>
      </c>
      <c r="AK34" s="23">
        <v>0</v>
      </c>
      <c r="AL34" s="65"/>
      <c r="AM34" s="49"/>
    </row>
    <row r="35" spans="1:40" ht="112.5" customHeight="1" x14ac:dyDescent="0.25">
      <c r="A35" s="52">
        <v>4</v>
      </c>
      <c r="B35" s="52">
        <v>2</v>
      </c>
      <c r="C35" s="52">
        <v>1</v>
      </c>
      <c r="D35" s="52">
        <v>0</v>
      </c>
      <c r="E35" s="52">
        <v>5</v>
      </c>
      <c r="F35" s="52">
        <v>0</v>
      </c>
      <c r="G35" s="52">
        <v>2</v>
      </c>
      <c r="H35" s="52">
        <v>1</v>
      </c>
      <c r="I35" s="52">
        <v>1</v>
      </c>
      <c r="J35" s="52">
        <v>1</v>
      </c>
      <c r="K35" s="52">
        <v>0</v>
      </c>
      <c r="L35" s="52">
        <v>3</v>
      </c>
      <c r="M35" s="52">
        <v>1</v>
      </c>
      <c r="N35" s="52">
        <v>9</v>
      </c>
      <c r="O35" s="52">
        <v>0</v>
      </c>
      <c r="P35" s="52">
        <v>0</v>
      </c>
      <c r="Q35" s="52">
        <v>3</v>
      </c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115" t="s">
        <v>86</v>
      </c>
      <c r="AC35" s="113" t="s">
        <v>28</v>
      </c>
      <c r="AD35" s="111"/>
      <c r="AE35" s="112"/>
      <c r="AF35" s="24">
        <v>1195.5999999999999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116">
        <f t="shared" si="9"/>
        <v>1195.5999999999999</v>
      </c>
      <c r="AM35" s="24">
        <v>0</v>
      </c>
      <c r="AN35" s="116">
        <f t="shared" ref="AN35" si="12">AH35+AI35+AJ35+AK35+AL35+AM35</f>
        <v>1195.5999999999999</v>
      </c>
    </row>
    <row r="36" spans="1:40" ht="100.5" customHeight="1" x14ac:dyDescent="0.25">
      <c r="A36" s="52">
        <v>4</v>
      </c>
      <c r="B36" s="52">
        <v>2</v>
      </c>
      <c r="C36" s="52">
        <v>1</v>
      </c>
      <c r="D36" s="52">
        <v>0</v>
      </c>
      <c r="E36" s="52">
        <v>5</v>
      </c>
      <c r="F36" s="52">
        <v>0</v>
      </c>
      <c r="G36" s="52">
        <v>2</v>
      </c>
      <c r="H36" s="52">
        <v>1</v>
      </c>
      <c r="I36" s="52">
        <v>1</v>
      </c>
      <c r="J36" s="52">
        <v>1</v>
      </c>
      <c r="K36" s="52">
        <v>0</v>
      </c>
      <c r="L36" s="52">
        <v>3</v>
      </c>
      <c r="M36" s="52" t="s">
        <v>38</v>
      </c>
      <c r="N36" s="52">
        <v>9</v>
      </c>
      <c r="O36" s="52">
        <v>0</v>
      </c>
      <c r="P36" s="52">
        <v>0</v>
      </c>
      <c r="Q36" s="52">
        <v>3</v>
      </c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115" t="s">
        <v>77</v>
      </c>
      <c r="AC36" s="113" t="s">
        <v>28</v>
      </c>
      <c r="AD36" s="111"/>
      <c r="AE36" s="112"/>
      <c r="AF36" s="24">
        <v>665.27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116">
        <f t="shared" si="9"/>
        <v>665.27</v>
      </c>
      <c r="AM36" s="117"/>
      <c r="AN36" s="56"/>
    </row>
    <row r="37" spans="1:40" ht="114.75" customHeight="1" x14ac:dyDescent="0.25">
      <c r="A37" s="52">
        <v>4</v>
      </c>
      <c r="B37" s="52">
        <v>2</v>
      </c>
      <c r="C37" s="52">
        <v>1</v>
      </c>
      <c r="D37" s="52">
        <v>0</v>
      </c>
      <c r="E37" s="52">
        <v>5</v>
      </c>
      <c r="F37" s="52">
        <v>0</v>
      </c>
      <c r="G37" s="52">
        <v>2</v>
      </c>
      <c r="H37" s="52">
        <v>1</v>
      </c>
      <c r="I37" s="52">
        <v>1</v>
      </c>
      <c r="J37" s="52">
        <v>1</v>
      </c>
      <c r="K37" s="52">
        <v>0</v>
      </c>
      <c r="L37" s="52">
        <v>3</v>
      </c>
      <c r="M37" s="52">
        <v>1</v>
      </c>
      <c r="N37" s="52">
        <v>9</v>
      </c>
      <c r="O37" s="52">
        <v>3</v>
      </c>
      <c r="P37" s="52">
        <v>0</v>
      </c>
      <c r="Q37" s="52">
        <v>3</v>
      </c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115" t="s">
        <v>78</v>
      </c>
      <c r="AC37" s="113" t="s">
        <v>28</v>
      </c>
      <c r="AD37" s="111"/>
      <c r="AE37" s="112"/>
      <c r="AF37" s="24">
        <v>10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116">
        <f>AF37</f>
        <v>10</v>
      </c>
      <c r="AM37" s="117"/>
      <c r="AN37" s="56"/>
    </row>
    <row r="38" spans="1:40" ht="102" customHeight="1" x14ac:dyDescent="0.25">
      <c r="A38" s="52">
        <v>4</v>
      </c>
      <c r="B38" s="52">
        <v>2</v>
      </c>
      <c r="C38" s="52">
        <v>1</v>
      </c>
      <c r="D38" s="52">
        <v>0</v>
      </c>
      <c r="E38" s="52">
        <v>5</v>
      </c>
      <c r="F38" s="52">
        <v>0</v>
      </c>
      <c r="G38" s="52">
        <v>2</v>
      </c>
      <c r="H38" s="52">
        <v>1</v>
      </c>
      <c r="I38" s="52">
        <v>1</v>
      </c>
      <c r="J38" s="52">
        <v>1</v>
      </c>
      <c r="K38" s="52">
        <v>0</v>
      </c>
      <c r="L38" s="52">
        <v>3</v>
      </c>
      <c r="M38" s="52">
        <v>1</v>
      </c>
      <c r="N38" s="52">
        <v>9</v>
      </c>
      <c r="O38" s="52">
        <v>0</v>
      </c>
      <c r="P38" s="52">
        <v>0</v>
      </c>
      <c r="Q38" s="52">
        <v>4</v>
      </c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115" t="s">
        <v>87</v>
      </c>
      <c r="AC38" s="113" t="s">
        <v>28</v>
      </c>
      <c r="AD38" s="111"/>
      <c r="AE38" s="112"/>
      <c r="AF38" s="24">
        <v>416.9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116">
        <f>AF38</f>
        <v>416.9</v>
      </c>
      <c r="AM38" s="117"/>
      <c r="AN38" s="56"/>
    </row>
    <row r="39" spans="1:40" ht="93" customHeight="1" x14ac:dyDescent="0.25">
      <c r="A39" s="52">
        <v>4</v>
      </c>
      <c r="B39" s="52">
        <v>2</v>
      </c>
      <c r="C39" s="52">
        <v>1</v>
      </c>
      <c r="D39" s="52">
        <v>0</v>
      </c>
      <c r="E39" s="52">
        <v>5</v>
      </c>
      <c r="F39" s="52">
        <v>0</v>
      </c>
      <c r="G39" s="52">
        <v>2</v>
      </c>
      <c r="H39" s="52">
        <v>1</v>
      </c>
      <c r="I39" s="52">
        <v>1</v>
      </c>
      <c r="J39" s="52">
        <v>1</v>
      </c>
      <c r="K39" s="52">
        <v>0</v>
      </c>
      <c r="L39" s="52">
        <v>3</v>
      </c>
      <c r="M39" s="52" t="s">
        <v>38</v>
      </c>
      <c r="N39" s="52">
        <v>9</v>
      </c>
      <c r="O39" s="52">
        <v>0</v>
      </c>
      <c r="P39" s="52">
        <v>0</v>
      </c>
      <c r="Q39" s="52">
        <v>4</v>
      </c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115" t="s">
        <v>79</v>
      </c>
      <c r="AC39" s="113" t="s">
        <v>28</v>
      </c>
      <c r="AD39" s="111"/>
      <c r="AE39" s="112"/>
      <c r="AF39" s="24">
        <v>268.5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116">
        <f t="shared" si="9"/>
        <v>268.5</v>
      </c>
      <c r="AM39" s="117"/>
      <c r="AN39" s="56"/>
    </row>
    <row r="40" spans="1:40" ht="128.25" customHeight="1" x14ac:dyDescent="0.25">
      <c r="A40" s="52">
        <v>4</v>
      </c>
      <c r="B40" s="52">
        <v>2</v>
      </c>
      <c r="C40" s="52">
        <v>1</v>
      </c>
      <c r="D40" s="52">
        <v>0</v>
      </c>
      <c r="E40" s="52">
        <v>5</v>
      </c>
      <c r="F40" s="52">
        <v>0</v>
      </c>
      <c r="G40" s="52">
        <v>2</v>
      </c>
      <c r="H40" s="52">
        <v>1</v>
      </c>
      <c r="I40" s="52">
        <v>1</v>
      </c>
      <c r="J40" s="52">
        <v>1</v>
      </c>
      <c r="K40" s="52">
        <v>0</v>
      </c>
      <c r="L40" s="52">
        <v>3</v>
      </c>
      <c r="M40" s="52">
        <v>1</v>
      </c>
      <c r="N40" s="52">
        <v>9</v>
      </c>
      <c r="O40" s="52">
        <v>3</v>
      </c>
      <c r="P40" s="52">
        <v>0</v>
      </c>
      <c r="Q40" s="52">
        <v>4</v>
      </c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115" t="s">
        <v>80</v>
      </c>
      <c r="AC40" s="113" t="s">
        <v>28</v>
      </c>
      <c r="AD40" s="111"/>
      <c r="AE40" s="112"/>
      <c r="AF40" s="24">
        <v>10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116">
        <f t="shared" si="9"/>
        <v>10</v>
      </c>
      <c r="AM40" s="117"/>
      <c r="AN40" s="56"/>
    </row>
    <row r="41" spans="1:40" ht="107.25" customHeight="1" x14ac:dyDescent="0.25">
      <c r="A41" s="52">
        <v>4</v>
      </c>
      <c r="B41" s="52">
        <v>2</v>
      </c>
      <c r="C41" s="52">
        <v>1</v>
      </c>
      <c r="D41" s="52">
        <v>0</v>
      </c>
      <c r="E41" s="52">
        <v>5</v>
      </c>
      <c r="F41" s="52">
        <v>0</v>
      </c>
      <c r="G41" s="52">
        <v>2</v>
      </c>
      <c r="H41" s="52">
        <v>1</v>
      </c>
      <c r="I41" s="52">
        <v>1</v>
      </c>
      <c r="J41" s="52">
        <v>1</v>
      </c>
      <c r="K41" s="52">
        <v>0</v>
      </c>
      <c r="L41" s="52">
        <v>3</v>
      </c>
      <c r="M41" s="52">
        <v>1</v>
      </c>
      <c r="N41" s="52">
        <v>9</v>
      </c>
      <c r="O41" s="52">
        <v>0</v>
      </c>
      <c r="P41" s="52">
        <v>0</v>
      </c>
      <c r="Q41" s="52">
        <v>3</v>
      </c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115" t="s">
        <v>88</v>
      </c>
      <c r="AC41" s="113" t="s">
        <v>28</v>
      </c>
      <c r="AD41" s="111"/>
      <c r="AE41" s="112"/>
      <c r="AF41" s="24">
        <v>581.20000000000005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116">
        <f>AF41</f>
        <v>581.20000000000005</v>
      </c>
      <c r="AM41" s="117"/>
      <c r="AN41" s="56"/>
    </row>
    <row r="42" spans="1:40" ht="116.25" customHeight="1" x14ac:dyDescent="0.25">
      <c r="A42" s="52">
        <v>4</v>
      </c>
      <c r="B42" s="52">
        <v>2</v>
      </c>
      <c r="C42" s="52">
        <v>1</v>
      </c>
      <c r="D42" s="52">
        <v>0</v>
      </c>
      <c r="E42" s="52">
        <v>5</v>
      </c>
      <c r="F42" s="52">
        <v>0</v>
      </c>
      <c r="G42" s="52">
        <v>2</v>
      </c>
      <c r="H42" s="52">
        <v>1</v>
      </c>
      <c r="I42" s="52">
        <v>1</v>
      </c>
      <c r="J42" s="52">
        <v>1</v>
      </c>
      <c r="K42" s="52">
        <v>0</v>
      </c>
      <c r="L42" s="52">
        <v>3</v>
      </c>
      <c r="M42" s="52" t="s">
        <v>38</v>
      </c>
      <c r="N42" s="52">
        <v>9</v>
      </c>
      <c r="O42" s="52">
        <v>0</v>
      </c>
      <c r="P42" s="52">
        <v>0</v>
      </c>
      <c r="Q42" s="52">
        <v>3</v>
      </c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115" t="s">
        <v>81</v>
      </c>
      <c r="AC42" s="113" t="s">
        <v>28</v>
      </c>
      <c r="AD42" s="111"/>
      <c r="AE42" s="112"/>
      <c r="AF42" s="24">
        <v>305.10000000000002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116">
        <f t="shared" si="9"/>
        <v>305.10000000000002</v>
      </c>
      <c r="AM42" s="117"/>
      <c r="AN42" s="56"/>
    </row>
    <row r="43" spans="1:40" ht="129.75" customHeight="1" x14ac:dyDescent="0.25">
      <c r="A43" s="52">
        <v>4</v>
      </c>
      <c r="B43" s="52">
        <v>2</v>
      </c>
      <c r="C43" s="52">
        <v>1</v>
      </c>
      <c r="D43" s="52">
        <v>0</v>
      </c>
      <c r="E43" s="52">
        <v>5</v>
      </c>
      <c r="F43" s="52">
        <v>0</v>
      </c>
      <c r="G43" s="52">
        <v>2</v>
      </c>
      <c r="H43" s="52">
        <v>1</v>
      </c>
      <c r="I43" s="52">
        <v>1</v>
      </c>
      <c r="J43" s="52">
        <v>1</v>
      </c>
      <c r="K43" s="52">
        <v>0</v>
      </c>
      <c r="L43" s="52">
        <v>3</v>
      </c>
      <c r="M43" s="52">
        <v>1</v>
      </c>
      <c r="N43" s="52">
        <v>9</v>
      </c>
      <c r="O43" s="52">
        <v>3</v>
      </c>
      <c r="P43" s="52">
        <v>0</v>
      </c>
      <c r="Q43" s="52">
        <v>3</v>
      </c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115" t="s">
        <v>82</v>
      </c>
      <c r="AC43" s="113" t="s">
        <v>28</v>
      </c>
      <c r="AD43" s="111"/>
      <c r="AE43" s="112"/>
      <c r="AF43" s="24">
        <v>10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116">
        <f t="shared" si="9"/>
        <v>10</v>
      </c>
      <c r="AM43" s="117"/>
      <c r="AN43" s="56"/>
    </row>
    <row r="44" spans="1:40" ht="110.25" customHeight="1" x14ac:dyDescent="0.25">
      <c r="A44" s="52">
        <v>4</v>
      </c>
      <c r="B44" s="52">
        <v>2</v>
      </c>
      <c r="C44" s="52">
        <v>1</v>
      </c>
      <c r="D44" s="52">
        <v>0</v>
      </c>
      <c r="E44" s="52">
        <v>5</v>
      </c>
      <c r="F44" s="52">
        <v>0</v>
      </c>
      <c r="G44" s="52">
        <v>2</v>
      </c>
      <c r="H44" s="52">
        <v>1</v>
      </c>
      <c r="I44" s="52">
        <v>1</v>
      </c>
      <c r="J44" s="52">
        <v>1</v>
      </c>
      <c r="K44" s="52">
        <v>0</v>
      </c>
      <c r="L44" s="52">
        <v>3</v>
      </c>
      <c r="M44" s="52">
        <v>1</v>
      </c>
      <c r="N44" s="52">
        <v>9</v>
      </c>
      <c r="O44" s="52">
        <v>0</v>
      </c>
      <c r="P44" s="52">
        <v>0</v>
      </c>
      <c r="Q44" s="52">
        <v>4</v>
      </c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115" t="s">
        <v>89</v>
      </c>
      <c r="AC44" s="113"/>
      <c r="AD44" s="111"/>
      <c r="AE44" s="112"/>
      <c r="AF44" s="24">
        <v>428.3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116">
        <f t="shared" ref="AL44" si="13">AF44+AG44+AH44+AI44+AJ44+AK44</f>
        <v>428.3</v>
      </c>
      <c r="AM44" s="117"/>
      <c r="AN44" s="56"/>
    </row>
    <row r="45" spans="1:40" ht="127.5" customHeight="1" x14ac:dyDescent="0.25">
      <c r="A45" s="107">
        <v>4</v>
      </c>
      <c r="B45" s="107">
        <v>2</v>
      </c>
      <c r="C45" s="107">
        <v>1</v>
      </c>
      <c r="D45" s="107">
        <v>0</v>
      </c>
      <c r="E45" s="107">
        <v>5</v>
      </c>
      <c r="F45" s="107">
        <v>0</v>
      </c>
      <c r="G45" s="107">
        <v>2</v>
      </c>
      <c r="H45" s="107">
        <v>1</v>
      </c>
      <c r="I45" s="107">
        <v>1</v>
      </c>
      <c r="J45" s="107">
        <v>1</v>
      </c>
      <c r="K45" s="107">
        <v>0</v>
      </c>
      <c r="L45" s="107">
        <v>3</v>
      </c>
      <c r="M45" s="107" t="s">
        <v>38</v>
      </c>
      <c r="N45" s="107">
        <v>9</v>
      </c>
      <c r="O45" s="107">
        <v>0</v>
      </c>
      <c r="P45" s="107">
        <v>0</v>
      </c>
      <c r="Q45" s="107">
        <v>4</v>
      </c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6" t="s">
        <v>83</v>
      </c>
      <c r="AC45" s="104" t="s">
        <v>28</v>
      </c>
      <c r="AD45" s="36"/>
      <c r="AE45" s="22"/>
      <c r="AF45" s="24">
        <v>284.7</v>
      </c>
      <c r="AG45" s="24">
        <v>0</v>
      </c>
      <c r="AH45" s="23">
        <v>0</v>
      </c>
      <c r="AI45" s="23">
        <v>0</v>
      </c>
      <c r="AJ45" s="23">
        <v>0</v>
      </c>
      <c r="AK45" s="23">
        <v>0</v>
      </c>
      <c r="AL45" s="65">
        <f t="shared" si="9"/>
        <v>284.7</v>
      </c>
      <c r="AM45" s="49"/>
    </row>
    <row r="46" spans="1:40" ht="162" customHeight="1" x14ac:dyDescent="0.25">
      <c r="A46" s="108">
        <v>4</v>
      </c>
      <c r="B46" s="108">
        <v>2</v>
      </c>
      <c r="C46" s="108">
        <v>1</v>
      </c>
      <c r="D46" s="108">
        <v>0</v>
      </c>
      <c r="E46" s="108">
        <v>5</v>
      </c>
      <c r="F46" s="108">
        <v>0</v>
      </c>
      <c r="G46" s="108">
        <v>2</v>
      </c>
      <c r="H46" s="108">
        <v>1</v>
      </c>
      <c r="I46" s="108">
        <v>1</v>
      </c>
      <c r="J46" s="108">
        <v>1</v>
      </c>
      <c r="K46" s="108">
        <v>0</v>
      </c>
      <c r="L46" s="108">
        <v>3</v>
      </c>
      <c r="M46" s="108">
        <v>1</v>
      </c>
      <c r="N46" s="108">
        <v>9</v>
      </c>
      <c r="O46" s="108">
        <v>3</v>
      </c>
      <c r="P46" s="108">
        <v>0</v>
      </c>
      <c r="Q46" s="108">
        <v>4</v>
      </c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10" t="s">
        <v>84</v>
      </c>
      <c r="AC46" s="109" t="s">
        <v>28</v>
      </c>
      <c r="AD46" s="36"/>
      <c r="AE46" s="22"/>
      <c r="AF46" s="24">
        <v>10</v>
      </c>
      <c r="AG46" s="24">
        <v>0</v>
      </c>
      <c r="AH46" s="23">
        <v>0</v>
      </c>
      <c r="AI46" s="23">
        <v>0</v>
      </c>
      <c r="AJ46" s="23">
        <v>0</v>
      </c>
      <c r="AK46" s="23">
        <v>0</v>
      </c>
      <c r="AL46" s="65">
        <f t="shared" si="9"/>
        <v>10</v>
      </c>
      <c r="AM46" s="49"/>
    </row>
    <row r="47" spans="1:40" ht="48.75" customHeight="1" x14ac:dyDescent="0.25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92" t="s">
        <v>51</v>
      </c>
      <c r="AC47" s="91" t="s">
        <v>28</v>
      </c>
      <c r="AD47" s="22"/>
      <c r="AE47" s="22"/>
      <c r="AF47" s="39">
        <f>AF48+AF56+AF60+AF62</f>
        <v>4933.1000000000004</v>
      </c>
      <c r="AG47" s="39">
        <f>AG48+AG56+AG60+AG62</f>
        <v>4820.8999999999996</v>
      </c>
      <c r="AH47" s="39">
        <f t="shared" ref="AH47:AK47" si="14">AH48+AH56+AH60</f>
        <v>4828.1000000000004</v>
      </c>
      <c r="AI47" s="39">
        <f t="shared" si="14"/>
        <v>4828.1000000000004</v>
      </c>
      <c r="AJ47" s="39">
        <f t="shared" si="14"/>
        <v>4828.1000000000004</v>
      </c>
      <c r="AK47" s="39">
        <f t="shared" si="14"/>
        <v>4828.1000000000004</v>
      </c>
      <c r="AL47" s="65">
        <f t="shared" si="9"/>
        <v>29066.400000000001</v>
      </c>
      <c r="AM47" s="49">
        <v>2026</v>
      </c>
    </row>
    <row r="48" spans="1:40" ht="30" customHeight="1" x14ac:dyDescent="0.25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143" t="s">
        <v>40</v>
      </c>
      <c r="AC48" s="90"/>
      <c r="AD48" s="22"/>
      <c r="AE48" s="22"/>
      <c r="AF48" s="80">
        <f>AF50</f>
        <v>2778.7</v>
      </c>
      <c r="AG48" s="80">
        <f t="shared" ref="AG48:AK48" si="15">AG50</f>
        <v>2771.5</v>
      </c>
      <c r="AH48" s="80">
        <f t="shared" si="15"/>
        <v>2778.7</v>
      </c>
      <c r="AI48" s="80">
        <f t="shared" si="15"/>
        <v>2778.7</v>
      </c>
      <c r="AJ48" s="80">
        <f t="shared" si="15"/>
        <v>2778.7</v>
      </c>
      <c r="AK48" s="80">
        <f t="shared" si="15"/>
        <v>2778.7</v>
      </c>
      <c r="AL48" s="65">
        <f t="shared" si="9"/>
        <v>16665</v>
      </c>
      <c r="AM48" s="49"/>
    </row>
    <row r="49" spans="1:39" ht="22.5" customHeight="1" x14ac:dyDescent="0.2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144"/>
      <c r="AC49" s="90" t="s">
        <v>34</v>
      </c>
      <c r="AD49" s="22"/>
      <c r="AE49" s="22"/>
      <c r="AF49" s="24" t="s">
        <v>35</v>
      </c>
      <c r="AG49" s="24" t="s">
        <v>35</v>
      </c>
      <c r="AH49" s="23" t="s">
        <v>35</v>
      </c>
      <c r="AI49" s="24" t="s">
        <v>35</v>
      </c>
      <c r="AJ49" s="24" t="s">
        <v>35</v>
      </c>
      <c r="AK49" s="24" t="s">
        <v>35</v>
      </c>
      <c r="AL49" s="23" t="s">
        <v>35</v>
      </c>
      <c r="AM49" s="25">
        <v>2026</v>
      </c>
    </row>
    <row r="50" spans="1:39" ht="65.25" customHeight="1" x14ac:dyDescent="0.25">
      <c r="A50" s="91">
        <v>2</v>
      </c>
      <c r="B50" s="91">
        <v>2</v>
      </c>
      <c r="C50" s="91">
        <v>1</v>
      </c>
      <c r="D50" s="91">
        <v>0</v>
      </c>
      <c r="E50" s="91">
        <v>5</v>
      </c>
      <c r="F50" s="91">
        <v>0</v>
      </c>
      <c r="G50" s="91">
        <v>3</v>
      </c>
      <c r="H50" s="91">
        <v>1</v>
      </c>
      <c r="I50" s="91">
        <v>1</v>
      </c>
      <c r="J50" s="91">
        <v>2</v>
      </c>
      <c r="K50" s="91">
        <v>0</v>
      </c>
      <c r="L50" s="91">
        <v>1</v>
      </c>
      <c r="M50" s="91">
        <v>2</v>
      </c>
      <c r="N50" s="91">
        <v>0</v>
      </c>
      <c r="O50" s="91">
        <v>1</v>
      </c>
      <c r="P50" s="91">
        <v>0</v>
      </c>
      <c r="Q50" s="91" t="s">
        <v>39</v>
      </c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93" t="s">
        <v>71</v>
      </c>
      <c r="AC50" s="88" t="s">
        <v>28</v>
      </c>
      <c r="AD50" s="22"/>
      <c r="AE50" s="22"/>
      <c r="AF50" s="24">
        <f>AF51+AF52</f>
        <v>2778.7</v>
      </c>
      <c r="AG50" s="24">
        <f>AG51+AG52</f>
        <v>2771.5</v>
      </c>
      <c r="AH50" s="24">
        <f t="shared" ref="AH50:AK50" si="16">AH51+AH52</f>
        <v>2778.7</v>
      </c>
      <c r="AI50" s="24">
        <f t="shared" si="16"/>
        <v>2778.7</v>
      </c>
      <c r="AJ50" s="24">
        <f t="shared" si="16"/>
        <v>2778.7</v>
      </c>
      <c r="AK50" s="24">
        <f t="shared" si="16"/>
        <v>2778.7</v>
      </c>
      <c r="AL50" s="65">
        <f>AF50+AG50+AH50+AI50+AJ50+AK50</f>
        <v>16665</v>
      </c>
      <c r="AM50" s="23">
        <v>2026</v>
      </c>
    </row>
    <row r="51" spans="1:39" ht="25.5" customHeight="1" x14ac:dyDescent="0.25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91" t="s">
        <v>72</v>
      </c>
      <c r="AC51" s="89"/>
      <c r="AD51" s="22"/>
      <c r="AE51" s="22"/>
      <c r="AF51" s="24">
        <v>2650.7</v>
      </c>
      <c r="AG51" s="24">
        <v>2643.5</v>
      </c>
      <c r="AH51" s="24">
        <v>2650.7</v>
      </c>
      <c r="AI51" s="24">
        <v>2650.7</v>
      </c>
      <c r="AJ51" s="24">
        <v>2650.7</v>
      </c>
      <c r="AK51" s="24">
        <v>2650.7</v>
      </c>
      <c r="AL51" s="65">
        <f t="shared" ref="AL51:AL52" si="17">AF51+AG51+AH51+AI51+AJ51+AK51</f>
        <v>15897</v>
      </c>
      <c r="AM51" s="25"/>
    </row>
    <row r="52" spans="1:39" ht="25.5" customHeight="1" x14ac:dyDescent="0.25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74" t="s">
        <v>73</v>
      </c>
      <c r="AC52" s="89"/>
      <c r="AD52" s="22"/>
      <c r="AE52" s="22"/>
      <c r="AF52" s="24">
        <v>128</v>
      </c>
      <c r="AG52" s="24">
        <v>128</v>
      </c>
      <c r="AH52" s="24">
        <v>128</v>
      </c>
      <c r="AI52" s="24">
        <v>128</v>
      </c>
      <c r="AJ52" s="24">
        <v>128</v>
      </c>
      <c r="AK52" s="24">
        <v>128</v>
      </c>
      <c r="AL52" s="65">
        <f t="shared" si="17"/>
        <v>768</v>
      </c>
      <c r="AM52" s="25"/>
    </row>
    <row r="53" spans="1:39" ht="37.5" customHeight="1" x14ac:dyDescent="0.25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94" t="s">
        <v>41</v>
      </c>
      <c r="AC53" s="90" t="s">
        <v>34</v>
      </c>
      <c r="AD53" s="22"/>
      <c r="AE53" s="22"/>
      <c r="AF53" s="24" t="s">
        <v>35</v>
      </c>
      <c r="AG53" s="24" t="s">
        <v>35</v>
      </c>
      <c r="AH53" s="23" t="s">
        <v>35</v>
      </c>
      <c r="AI53" s="24" t="s">
        <v>35</v>
      </c>
      <c r="AJ53" s="24" t="s">
        <v>35</v>
      </c>
      <c r="AK53" s="23" t="s">
        <v>35</v>
      </c>
      <c r="AL53" s="23" t="s">
        <v>35</v>
      </c>
      <c r="AM53" s="25">
        <v>2026</v>
      </c>
    </row>
    <row r="54" spans="1:39" ht="50.25" customHeight="1" x14ac:dyDescent="0.25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95" t="s">
        <v>42</v>
      </c>
      <c r="AC54" s="90" t="s">
        <v>37</v>
      </c>
      <c r="AD54" s="22"/>
      <c r="AE54" s="22"/>
      <c r="AF54" s="29">
        <v>6</v>
      </c>
      <c r="AG54" s="29">
        <v>6</v>
      </c>
      <c r="AH54" s="30">
        <v>6</v>
      </c>
      <c r="AI54" s="29">
        <v>6</v>
      </c>
      <c r="AJ54" s="29">
        <v>6</v>
      </c>
      <c r="AK54" s="30">
        <v>6</v>
      </c>
      <c r="AL54" s="30">
        <v>6</v>
      </c>
      <c r="AM54" s="25">
        <v>2026</v>
      </c>
    </row>
    <row r="55" spans="1:39" ht="33.75" customHeight="1" x14ac:dyDescent="0.25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96" t="s">
        <v>76</v>
      </c>
      <c r="AC55" s="90" t="s">
        <v>34</v>
      </c>
      <c r="AD55" s="22"/>
      <c r="AE55" s="22"/>
      <c r="AF55" s="24" t="s">
        <v>35</v>
      </c>
      <c r="AG55" s="24" t="s">
        <v>35</v>
      </c>
      <c r="AH55" s="23" t="s">
        <v>35</v>
      </c>
      <c r="AI55" s="24" t="s">
        <v>35</v>
      </c>
      <c r="AJ55" s="24" t="s">
        <v>35</v>
      </c>
      <c r="AK55" s="23" t="s">
        <v>35</v>
      </c>
      <c r="AL55" s="23" t="s">
        <v>35</v>
      </c>
      <c r="AM55" s="25">
        <v>2026</v>
      </c>
    </row>
    <row r="56" spans="1:39" ht="21.75" customHeight="1" x14ac:dyDescent="0.25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143" t="s">
        <v>70</v>
      </c>
      <c r="AC56" s="90"/>
      <c r="AD56" s="22"/>
      <c r="AE56" s="22"/>
      <c r="AF56" s="24">
        <v>1859.9</v>
      </c>
      <c r="AG56" s="24">
        <v>1859.9</v>
      </c>
      <c r="AH56" s="24">
        <v>1859.9</v>
      </c>
      <c r="AI56" s="24">
        <v>1859.9</v>
      </c>
      <c r="AJ56" s="24">
        <v>1859.9</v>
      </c>
      <c r="AK56" s="24">
        <v>1859.9</v>
      </c>
      <c r="AL56" s="65">
        <f t="shared" ref="AL56" si="18">AF56+AG56+AH56+AI56+AJ56+AK56</f>
        <v>11159.4</v>
      </c>
      <c r="AM56" s="25"/>
    </row>
    <row r="57" spans="1:39" ht="21.75" customHeight="1" x14ac:dyDescent="0.25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144"/>
      <c r="AC57" s="91" t="s">
        <v>34</v>
      </c>
      <c r="AD57" s="22"/>
      <c r="AE57" s="22"/>
      <c r="AF57" s="24" t="s">
        <v>35</v>
      </c>
      <c r="AG57" s="24" t="s">
        <v>35</v>
      </c>
      <c r="AH57" s="23" t="s">
        <v>35</v>
      </c>
      <c r="AI57" s="23"/>
      <c r="AJ57" s="23"/>
      <c r="AK57" s="23"/>
      <c r="AL57" s="23" t="s">
        <v>35</v>
      </c>
      <c r="AM57" s="25">
        <v>2026</v>
      </c>
    </row>
    <row r="58" spans="1:39" ht="37.5" customHeight="1" x14ac:dyDescent="0.2">
      <c r="A58" s="91">
        <v>2</v>
      </c>
      <c r="B58" s="91">
        <v>2</v>
      </c>
      <c r="C58" s="91">
        <v>1</v>
      </c>
      <c r="D58" s="91">
        <v>0</v>
      </c>
      <c r="E58" s="91">
        <v>5</v>
      </c>
      <c r="F58" s="91">
        <v>0</v>
      </c>
      <c r="G58" s="91">
        <v>3</v>
      </c>
      <c r="H58" s="91">
        <v>1</v>
      </c>
      <c r="I58" s="91">
        <v>1</v>
      </c>
      <c r="J58" s="91">
        <v>2</v>
      </c>
      <c r="K58" s="91">
        <v>0</v>
      </c>
      <c r="L58" s="91">
        <v>2</v>
      </c>
      <c r="M58" s="91">
        <v>2</v>
      </c>
      <c r="N58" s="91">
        <v>0</v>
      </c>
      <c r="O58" s="91">
        <v>1</v>
      </c>
      <c r="P58" s="91">
        <v>0</v>
      </c>
      <c r="Q58" s="91" t="s">
        <v>39</v>
      </c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97" t="s">
        <v>62</v>
      </c>
      <c r="AC58" s="63" t="s">
        <v>28</v>
      </c>
      <c r="AD58" s="22"/>
      <c r="AE58" s="22"/>
      <c r="AF58" s="24">
        <v>1859.9</v>
      </c>
      <c r="AG58" s="24">
        <v>1859.9</v>
      </c>
      <c r="AH58" s="24">
        <v>1859.9</v>
      </c>
      <c r="AI58" s="24">
        <v>1859.9</v>
      </c>
      <c r="AJ58" s="24">
        <v>1859.9</v>
      </c>
      <c r="AK58" s="24">
        <v>1859.9</v>
      </c>
      <c r="AL58" s="65">
        <f t="shared" ref="AL58" si="19">AF58+AG58+AH58+AI58+AJ58+AK58</f>
        <v>11159.4</v>
      </c>
      <c r="AM58" s="25"/>
    </row>
    <row r="59" spans="1:39" ht="31.5" x14ac:dyDescent="0.25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98" t="s">
        <v>43</v>
      </c>
      <c r="AC59" s="91" t="s">
        <v>34</v>
      </c>
      <c r="AD59" s="36" t="s">
        <v>27</v>
      </c>
      <c r="AE59" s="22"/>
      <c r="AF59" s="51" t="s">
        <v>35</v>
      </c>
      <c r="AG59" s="29" t="s">
        <v>35</v>
      </c>
      <c r="AH59" s="30" t="s">
        <v>35</v>
      </c>
      <c r="AI59" s="30" t="s">
        <v>35</v>
      </c>
      <c r="AJ59" s="30" t="s">
        <v>35</v>
      </c>
      <c r="AK59" s="30" t="s">
        <v>35</v>
      </c>
      <c r="AL59" s="23" t="s">
        <v>35</v>
      </c>
      <c r="AM59" s="25">
        <v>2026</v>
      </c>
    </row>
    <row r="60" spans="1:39" ht="18.75" customHeight="1" x14ac:dyDescent="0.2">
      <c r="A60" s="91">
        <v>2</v>
      </c>
      <c r="B60" s="91">
        <v>2</v>
      </c>
      <c r="C60" s="91">
        <v>1</v>
      </c>
      <c r="D60" s="91">
        <v>0</v>
      </c>
      <c r="E60" s="91">
        <v>5</v>
      </c>
      <c r="F60" s="91">
        <v>0</v>
      </c>
      <c r="G60" s="91">
        <v>3</v>
      </c>
      <c r="H60" s="91">
        <v>1</v>
      </c>
      <c r="I60" s="91">
        <v>1</v>
      </c>
      <c r="J60" s="91">
        <v>2</v>
      </c>
      <c r="K60" s="91">
        <v>0</v>
      </c>
      <c r="L60" s="91">
        <v>3</v>
      </c>
      <c r="M60" s="91">
        <v>2</v>
      </c>
      <c r="N60" s="91">
        <v>0</v>
      </c>
      <c r="O60" s="91">
        <v>1</v>
      </c>
      <c r="P60" s="91">
        <v>0</v>
      </c>
      <c r="Q60" s="91" t="s">
        <v>39</v>
      </c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99" t="s">
        <v>53</v>
      </c>
      <c r="AC60" s="76" t="s">
        <v>28</v>
      </c>
      <c r="AD60" s="36"/>
      <c r="AE60" s="22"/>
      <c r="AF60" s="82">
        <v>189.5</v>
      </c>
      <c r="AG60" s="24">
        <v>189.5</v>
      </c>
      <c r="AH60" s="24">
        <v>189.5</v>
      </c>
      <c r="AI60" s="24">
        <v>189.5</v>
      </c>
      <c r="AJ60" s="24">
        <v>189.5</v>
      </c>
      <c r="AK60" s="24">
        <v>189.5</v>
      </c>
      <c r="AL60" s="65">
        <f t="shared" ref="AL60" si="20">AF60+AG60+AH60+AI60+AJ60+AK60</f>
        <v>1137</v>
      </c>
      <c r="AM60" s="25"/>
    </row>
    <row r="61" spans="1:39" ht="39.75" customHeight="1" x14ac:dyDescent="0.2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100" t="s">
        <v>54</v>
      </c>
      <c r="AC61" s="76" t="s">
        <v>44</v>
      </c>
      <c r="AD61" s="36"/>
      <c r="AE61" s="22"/>
      <c r="AF61" s="52">
        <v>4</v>
      </c>
      <c r="AG61" s="29">
        <v>4</v>
      </c>
      <c r="AH61" s="30">
        <v>4</v>
      </c>
      <c r="AI61" s="30">
        <v>4</v>
      </c>
      <c r="AJ61" s="30">
        <v>4</v>
      </c>
      <c r="AK61" s="30">
        <v>4</v>
      </c>
      <c r="AL61" s="50" t="s">
        <v>45</v>
      </c>
      <c r="AM61" s="25"/>
    </row>
    <row r="62" spans="1:39" ht="39.75" customHeight="1" x14ac:dyDescent="0.2">
      <c r="A62" s="114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100" t="s">
        <v>90</v>
      </c>
      <c r="AC62" s="76"/>
      <c r="AD62" s="36"/>
      <c r="AE62" s="22"/>
      <c r="AF62" s="24">
        <v>105</v>
      </c>
      <c r="AG62" s="29">
        <v>0</v>
      </c>
      <c r="AH62" s="30"/>
      <c r="AI62" s="30"/>
      <c r="AJ62" s="30"/>
      <c r="AK62" s="30"/>
      <c r="AL62" s="50"/>
      <c r="AM62" s="49"/>
    </row>
    <row r="63" spans="1:39" ht="117.75" customHeight="1" x14ac:dyDescent="0.2">
      <c r="A63" s="114">
        <v>2</v>
      </c>
      <c r="B63" s="114">
        <v>2</v>
      </c>
      <c r="C63" s="114">
        <v>1</v>
      </c>
      <c r="D63" s="114">
        <v>0</v>
      </c>
      <c r="E63" s="114">
        <v>5</v>
      </c>
      <c r="F63" s="114">
        <v>0</v>
      </c>
      <c r="G63" s="114">
        <v>3</v>
      </c>
      <c r="H63" s="114">
        <v>1</v>
      </c>
      <c r="I63" s="114">
        <v>1</v>
      </c>
      <c r="J63" s="114">
        <v>2</v>
      </c>
      <c r="K63" s="114">
        <v>0</v>
      </c>
      <c r="L63" s="114">
        <v>4</v>
      </c>
      <c r="M63" s="114" t="s">
        <v>38</v>
      </c>
      <c r="N63" s="114">
        <v>9</v>
      </c>
      <c r="O63" s="114">
        <v>0</v>
      </c>
      <c r="P63" s="114">
        <v>0</v>
      </c>
      <c r="Q63" s="114">
        <v>5</v>
      </c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100" t="s">
        <v>92</v>
      </c>
      <c r="AC63" s="76" t="s">
        <v>28</v>
      </c>
      <c r="AD63" s="36"/>
      <c r="AE63" s="22"/>
      <c r="AF63" s="24">
        <v>45</v>
      </c>
      <c r="AG63" s="29">
        <v>0</v>
      </c>
      <c r="AH63" s="30">
        <v>0</v>
      </c>
      <c r="AI63" s="30">
        <v>0</v>
      </c>
      <c r="AJ63" s="30">
        <v>0</v>
      </c>
      <c r="AK63" s="30">
        <v>0</v>
      </c>
      <c r="AL63" s="50"/>
      <c r="AM63" s="49">
        <v>2022</v>
      </c>
    </row>
    <row r="64" spans="1:39" ht="119.25" customHeight="1" x14ac:dyDescent="0.2">
      <c r="A64" s="114">
        <v>2</v>
      </c>
      <c r="B64" s="114">
        <v>2</v>
      </c>
      <c r="C64" s="114">
        <v>1</v>
      </c>
      <c r="D64" s="114">
        <v>0</v>
      </c>
      <c r="E64" s="114">
        <v>5</v>
      </c>
      <c r="F64" s="114">
        <v>0</v>
      </c>
      <c r="G64" s="114">
        <v>3</v>
      </c>
      <c r="H64" s="114">
        <v>1</v>
      </c>
      <c r="I64" s="114">
        <v>1</v>
      </c>
      <c r="J64" s="114">
        <v>2</v>
      </c>
      <c r="K64" s="114">
        <v>0</v>
      </c>
      <c r="L64" s="114">
        <v>4</v>
      </c>
      <c r="M64" s="114" t="s">
        <v>38</v>
      </c>
      <c r="N64" s="114">
        <v>9</v>
      </c>
      <c r="O64" s="114">
        <v>0</v>
      </c>
      <c r="P64" s="114">
        <v>0</v>
      </c>
      <c r="Q64" s="114">
        <v>6</v>
      </c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100" t="s">
        <v>93</v>
      </c>
      <c r="AC64" s="76" t="s">
        <v>28</v>
      </c>
      <c r="AD64" s="36"/>
      <c r="AE64" s="22"/>
      <c r="AF64" s="24">
        <v>45</v>
      </c>
      <c r="AG64" s="29">
        <v>0</v>
      </c>
      <c r="AH64" s="30">
        <v>0</v>
      </c>
      <c r="AI64" s="30">
        <v>0</v>
      </c>
      <c r="AJ64" s="30">
        <v>0</v>
      </c>
      <c r="AK64" s="30">
        <v>0</v>
      </c>
      <c r="AL64" s="50"/>
      <c r="AM64" s="49">
        <v>2022</v>
      </c>
    </row>
    <row r="65" spans="1:39" ht="111.75" customHeight="1" x14ac:dyDescent="0.2">
      <c r="A65" s="114">
        <v>2</v>
      </c>
      <c r="B65" s="114">
        <v>2</v>
      </c>
      <c r="C65" s="114">
        <v>1</v>
      </c>
      <c r="D65" s="114">
        <v>0</v>
      </c>
      <c r="E65" s="114">
        <v>5</v>
      </c>
      <c r="F65" s="114">
        <v>0</v>
      </c>
      <c r="G65" s="114">
        <v>3</v>
      </c>
      <c r="H65" s="114">
        <v>1</v>
      </c>
      <c r="I65" s="114">
        <v>1</v>
      </c>
      <c r="J65" s="114">
        <v>2</v>
      </c>
      <c r="K65" s="114">
        <v>0</v>
      </c>
      <c r="L65" s="114">
        <v>4</v>
      </c>
      <c r="M65" s="114" t="s">
        <v>38</v>
      </c>
      <c r="N65" s="114">
        <v>9</v>
      </c>
      <c r="O65" s="114">
        <v>0</v>
      </c>
      <c r="P65" s="114">
        <v>0</v>
      </c>
      <c r="Q65" s="114">
        <v>7</v>
      </c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100" t="s">
        <v>91</v>
      </c>
      <c r="AC65" s="76" t="s">
        <v>28</v>
      </c>
      <c r="AD65" s="36"/>
      <c r="AE65" s="22"/>
      <c r="AF65" s="24">
        <v>15</v>
      </c>
      <c r="AG65" s="29">
        <v>0</v>
      </c>
      <c r="AH65" s="30">
        <v>0</v>
      </c>
      <c r="AI65" s="30">
        <v>0</v>
      </c>
      <c r="AJ65" s="30">
        <v>0</v>
      </c>
      <c r="AK65" s="30">
        <v>0</v>
      </c>
      <c r="AL65" s="50"/>
      <c r="AM65" s="49"/>
    </row>
    <row r="66" spans="1:39" ht="38.25" customHeight="1" x14ac:dyDescent="0.25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53" t="s">
        <v>64</v>
      </c>
      <c r="AC66" s="91"/>
      <c r="AD66" s="36"/>
      <c r="AE66" s="22"/>
      <c r="AF66" s="81">
        <f>AF67</f>
        <v>250</v>
      </c>
      <c r="AG66" s="79">
        <f t="shared" ref="AG66:AK66" si="21">AG67</f>
        <v>250</v>
      </c>
      <c r="AH66" s="79">
        <f t="shared" si="21"/>
        <v>250</v>
      </c>
      <c r="AI66" s="79">
        <f t="shared" si="21"/>
        <v>250</v>
      </c>
      <c r="AJ66" s="79">
        <f t="shared" si="21"/>
        <v>250</v>
      </c>
      <c r="AK66" s="79">
        <f t="shared" si="21"/>
        <v>250</v>
      </c>
      <c r="AL66" s="50"/>
      <c r="AM66" s="49"/>
    </row>
    <row r="67" spans="1:39" ht="52.5" customHeight="1" x14ac:dyDescent="0.25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83"/>
      <c r="S67" s="83"/>
      <c r="T67" s="83"/>
      <c r="U67" s="83"/>
      <c r="V67" s="83"/>
      <c r="W67" s="83"/>
      <c r="X67" s="83"/>
      <c r="Y67" s="83"/>
      <c r="Z67" s="83"/>
      <c r="AB67" s="101" t="s">
        <v>63</v>
      </c>
      <c r="AC67" s="84" t="s">
        <v>28</v>
      </c>
      <c r="AD67" s="85"/>
      <c r="AE67" s="102"/>
      <c r="AF67" s="86">
        <v>250</v>
      </c>
      <c r="AG67" s="86">
        <v>250</v>
      </c>
      <c r="AH67" s="86">
        <v>250</v>
      </c>
      <c r="AI67" s="86">
        <v>250</v>
      </c>
      <c r="AJ67" s="86">
        <v>250</v>
      </c>
      <c r="AK67" s="86">
        <v>250</v>
      </c>
      <c r="AL67" s="49">
        <v>2026</v>
      </c>
      <c r="AM67" s="49">
        <v>2026</v>
      </c>
    </row>
    <row r="68" spans="1:39" ht="40.5" customHeight="1" x14ac:dyDescent="0.25">
      <c r="A68" s="2">
        <v>2</v>
      </c>
      <c r="B68" s="89">
        <v>2</v>
      </c>
      <c r="C68" s="89">
        <v>1</v>
      </c>
      <c r="D68" s="89">
        <v>0</v>
      </c>
      <c r="E68" s="89">
        <v>3</v>
      </c>
      <c r="F68" s="89">
        <v>1</v>
      </c>
      <c r="G68" s="89">
        <v>0</v>
      </c>
      <c r="H68" s="89">
        <v>1</v>
      </c>
      <c r="I68" s="89">
        <v>1</v>
      </c>
      <c r="J68" s="89">
        <v>3</v>
      </c>
      <c r="K68" s="89">
        <v>0</v>
      </c>
      <c r="L68" s="89">
        <v>1</v>
      </c>
      <c r="M68" s="89">
        <v>2</v>
      </c>
      <c r="N68" s="89">
        <v>0</v>
      </c>
      <c r="O68" s="89">
        <v>1</v>
      </c>
      <c r="P68" s="89">
        <v>0</v>
      </c>
      <c r="Q68" s="89" t="s">
        <v>39</v>
      </c>
      <c r="R68" s="34"/>
      <c r="S68" s="34"/>
      <c r="T68" s="34"/>
      <c r="U68" s="34"/>
      <c r="V68" s="34"/>
      <c r="W68" s="34"/>
      <c r="X68" s="34"/>
      <c r="Y68" s="34"/>
      <c r="Z68" s="34"/>
      <c r="AA68" s="91"/>
      <c r="AB68" s="103" t="s">
        <v>75</v>
      </c>
      <c r="AC68" s="84" t="s">
        <v>28</v>
      </c>
      <c r="AD68" s="85"/>
      <c r="AE68" s="102"/>
      <c r="AF68" s="86">
        <v>250</v>
      </c>
      <c r="AG68" s="86">
        <v>250</v>
      </c>
      <c r="AH68" s="86">
        <v>250</v>
      </c>
      <c r="AI68" s="86">
        <v>250</v>
      </c>
      <c r="AJ68" s="86">
        <v>250</v>
      </c>
      <c r="AK68" s="86">
        <v>250</v>
      </c>
      <c r="AL68" s="49">
        <v>2026</v>
      </c>
      <c r="AM68" s="87">
        <v>2026</v>
      </c>
    </row>
  </sheetData>
  <mergeCells count="46">
    <mergeCell ref="AG4:AL5"/>
    <mergeCell ref="AK11:AK13"/>
    <mergeCell ref="AJ11:AJ13"/>
    <mergeCell ref="AI11:AI13"/>
    <mergeCell ref="AB56:AB57"/>
    <mergeCell ref="AC29:AC31"/>
    <mergeCell ref="AF11:AF13"/>
    <mergeCell ref="AB32:AB33"/>
    <mergeCell ref="AB48:AB49"/>
    <mergeCell ref="AL10:AM10"/>
    <mergeCell ref="AH11:AH13"/>
    <mergeCell ref="AL11:AL13"/>
    <mergeCell ref="AM11:AM13"/>
    <mergeCell ref="AC10:AC13"/>
    <mergeCell ref="F11:G13"/>
    <mergeCell ref="H11:N11"/>
    <mergeCell ref="R11:S13"/>
    <mergeCell ref="T11:T13"/>
    <mergeCell ref="AF10:AG10"/>
    <mergeCell ref="AD10:AD13"/>
    <mergeCell ref="AE10:AE13"/>
    <mergeCell ref="R10:AA10"/>
    <mergeCell ref="H12:I13"/>
    <mergeCell ref="J12:J13"/>
    <mergeCell ref="K12:K13"/>
    <mergeCell ref="L12:M13"/>
    <mergeCell ref="N12:N13"/>
    <mergeCell ref="W11:Y13"/>
    <mergeCell ref="Z11:AA13"/>
    <mergeCell ref="AB10:AB13"/>
    <mergeCell ref="O11:Q13"/>
    <mergeCell ref="A6:AM6"/>
    <mergeCell ref="W1:AM1"/>
    <mergeCell ref="A2:AE2"/>
    <mergeCell ref="A3:AE3"/>
    <mergeCell ref="A4:AE4"/>
    <mergeCell ref="A5:N5"/>
    <mergeCell ref="U11:U13"/>
    <mergeCell ref="V11:V13"/>
    <mergeCell ref="AG11:AG13"/>
    <mergeCell ref="A7:AM7"/>
    <mergeCell ref="A8:V8"/>
    <mergeCell ref="A9:V9"/>
    <mergeCell ref="A10:Q10"/>
    <mergeCell ref="A11:C13"/>
    <mergeCell ref="D11:E13"/>
  </mergeCells>
  <pageMargins left="0.39370078740157483" right="0" top="0" bottom="0" header="0" footer="0"/>
  <pageSetup paperSize="9" scale="51" firstPageNumber="45" fitToHeight="0" orientation="landscape" r:id="rId1"/>
  <rowBreaks count="1" manualBreakCount="1">
    <brk id="25" max="3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2:I22"/>
  <sheetViews>
    <sheetView workbookViewId="0">
      <selection activeCell="I23" sqref="I23"/>
    </sheetView>
  </sheetViews>
  <sheetFormatPr defaultRowHeight="15" x14ac:dyDescent="0.25"/>
  <sheetData>
    <row r="22" spans="6:9" x14ac:dyDescent="0.25">
      <c r="F22">
        <f>11816.7-9956.8</f>
        <v>1859.9000000000015</v>
      </c>
      <c r="I22">
        <f>'1'!AF17+'1'!AF17+'1'!AF47+'1'!AF66</f>
        <v>216283.04000000004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2021-07-01T13:50:34Z</cp:lastPrinted>
  <dcterms:created xsi:type="dcterms:W3CDTF">2019-12-23T07:08:03Z</dcterms:created>
  <dcterms:modified xsi:type="dcterms:W3CDTF">2021-07-01T13:53:23Z</dcterms:modified>
</cp:coreProperties>
</file>